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1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20" windowWidth="9048" windowHeight="4452" tabRatio="482" firstSheet="1" activeTab="3"/>
  </bookViews>
  <sheets>
    <sheet name="datos iniciales" sheetId="1" r:id="rId1"/>
    <sheet name="borrador" sheetId="20" r:id="rId2"/>
    <sheet name="familias subtotales" sheetId="3" r:id="rId3"/>
    <sheet name="ABC (LP total)" sheetId="18" r:id="rId4"/>
    <sheet name="tabla dinamica" sheetId="19" r:id="rId5"/>
  </sheets>
  <definedNames>
    <definedName name="_xlnm.Print_Titles" localSheetId="0">'datos iniciales'!$1:$1</definedName>
    <definedName name="_xlnm.Print_Titles" localSheetId="2">'familias subtotales'!$1:$1</definedName>
  </definedNames>
  <calcPr calcId="125725"/>
  <pivotCaches>
    <pivotCache cacheId="0" r:id="rId6"/>
  </pivotCaches>
</workbook>
</file>

<file path=xl/calcChain.xml><?xml version="1.0" encoding="utf-8"?>
<calcChain xmlns="http://schemas.openxmlformats.org/spreadsheetml/2006/main">
  <c r="E92" i="18"/>
  <c r="K92"/>
  <c r="J92"/>
  <c r="I92"/>
  <c r="H92"/>
  <c r="N3"/>
  <c r="N4"/>
  <c r="N5"/>
  <c r="N6"/>
  <c r="N7"/>
  <c r="N8"/>
  <c r="N9"/>
  <c r="N10"/>
  <c r="N11"/>
  <c r="N12"/>
  <c r="N13"/>
  <c r="N14"/>
  <c r="N15"/>
  <c r="N16"/>
  <c r="N17"/>
  <c r="N18"/>
  <c r="N19"/>
  <c r="N20"/>
  <c r="N21"/>
  <c r="N22"/>
  <c r="N23"/>
  <c r="N24"/>
  <c r="N25"/>
  <c r="N26"/>
  <c r="N27"/>
  <c r="N28"/>
  <c r="N29"/>
  <c r="N30"/>
  <c r="N31"/>
  <c r="N32"/>
  <c r="N33"/>
  <c r="N34"/>
  <c r="N35"/>
  <c r="N36"/>
  <c r="N37"/>
  <c r="N38"/>
  <c r="N39"/>
  <c r="N40"/>
  <c r="N41"/>
  <c r="N42"/>
  <c r="N43"/>
  <c r="N44"/>
  <c r="N45"/>
  <c r="N46"/>
  <c r="N47"/>
  <c r="N48"/>
  <c r="N49"/>
  <c r="N50"/>
  <c r="N51"/>
  <c r="N52"/>
  <c r="N53"/>
  <c r="N54"/>
  <c r="N55"/>
  <c r="N56"/>
  <c r="N57"/>
  <c r="N58"/>
  <c r="N59"/>
  <c r="N60"/>
  <c r="N61"/>
  <c r="N62"/>
  <c r="N63"/>
  <c r="N64"/>
  <c r="N65"/>
  <c r="N66"/>
  <c r="N67"/>
  <c r="N68"/>
  <c r="N69"/>
  <c r="N70"/>
  <c r="N71"/>
  <c r="N72"/>
  <c r="N73"/>
  <c r="N74"/>
  <c r="N75"/>
  <c r="N76"/>
  <c r="N77"/>
  <c r="N78"/>
  <c r="N79"/>
  <c r="N80"/>
  <c r="N81"/>
  <c r="N82"/>
  <c r="N83"/>
  <c r="N84"/>
  <c r="N85"/>
  <c r="N86"/>
  <c r="N87"/>
  <c r="N88"/>
  <c r="N89"/>
  <c r="N90"/>
  <c r="N91"/>
  <c r="N2"/>
  <c r="M3"/>
  <c r="M4"/>
  <c r="M5"/>
  <c r="M6"/>
  <c r="M7"/>
  <c r="M8"/>
  <c r="M9"/>
  <c r="M10"/>
  <c r="M11"/>
  <c r="M12"/>
  <c r="M13"/>
  <c r="M14"/>
  <c r="M15"/>
  <c r="M16"/>
  <c r="M17"/>
  <c r="M18"/>
  <c r="M19"/>
  <c r="M20"/>
  <c r="M21"/>
  <c r="M22"/>
  <c r="M23"/>
  <c r="M24"/>
  <c r="M25"/>
  <c r="M26"/>
  <c r="M27"/>
  <c r="M28"/>
  <c r="M29"/>
  <c r="M30"/>
  <c r="M31"/>
  <c r="M32"/>
  <c r="M33"/>
  <c r="M34"/>
  <c r="M35"/>
  <c r="M36"/>
  <c r="M37"/>
  <c r="M38"/>
  <c r="M39"/>
  <c r="M40"/>
  <c r="M41"/>
  <c r="M42"/>
  <c r="M43"/>
  <c r="M44"/>
  <c r="M45"/>
  <c r="M46"/>
  <c r="M47"/>
  <c r="M48"/>
  <c r="M49"/>
  <c r="M50"/>
  <c r="M51"/>
  <c r="M52"/>
  <c r="M53"/>
  <c r="M54"/>
  <c r="M55"/>
  <c r="M56"/>
  <c r="M57"/>
  <c r="M58"/>
  <c r="M59"/>
  <c r="M60"/>
  <c r="M61"/>
  <c r="M62"/>
  <c r="M63"/>
  <c r="M64"/>
  <c r="M65"/>
  <c r="M66"/>
  <c r="M67"/>
  <c r="M68"/>
  <c r="M69"/>
  <c r="M70"/>
  <c r="M71"/>
  <c r="M72"/>
  <c r="M73"/>
  <c r="M74"/>
  <c r="M75"/>
  <c r="M76"/>
  <c r="M77"/>
  <c r="M78"/>
  <c r="M79"/>
  <c r="M80"/>
  <c r="M81"/>
  <c r="M82"/>
  <c r="M83"/>
  <c r="M84"/>
  <c r="M85"/>
  <c r="M86"/>
  <c r="M87"/>
  <c r="M88"/>
  <c r="M89"/>
  <c r="M90"/>
  <c r="M91"/>
  <c r="M2"/>
  <c r="L3"/>
  <c r="L4"/>
  <c r="L5"/>
  <c r="L6"/>
  <c r="L7"/>
  <c r="L8"/>
  <c r="L9"/>
  <c r="L10"/>
  <c r="L11"/>
  <c r="L12"/>
  <c r="L13"/>
  <c r="L14"/>
  <c r="L15"/>
  <c r="L16"/>
  <c r="L17"/>
  <c r="L18"/>
  <c r="L19"/>
  <c r="L20"/>
  <c r="L21"/>
  <c r="L22"/>
  <c r="L23"/>
  <c r="L24"/>
  <c r="L25"/>
  <c r="L26"/>
  <c r="L27"/>
  <c r="L28"/>
  <c r="L29"/>
  <c r="L30"/>
  <c r="L31"/>
  <c r="L32"/>
  <c r="L33"/>
  <c r="L34"/>
  <c r="L35"/>
  <c r="L36"/>
  <c r="L37"/>
  <c r="L38"/>
  <c r="L39"/>
  <c r="L40"/>
  <c r="L41"/>
  <c r="L42"/>
  <c r="L43"/>
  <c r="L44"/>
  <c r="L45"/>
  <c r="L46"/>
  <c r="L47"/>
  <c r="L48"/>
  <c r="L49"/>
  <c r="L50"/>
  <c r="L51"/>
  <c r="L52"/>
  <c r="L53"/>
  <c r="L54"/>
  <c r="L55"/>
  <c r="L56"/>
  <c r="L57"/>
  <c r="L58"/>
  <c r="L59"/>
  <c r="L60"/>
  <c r="L61"/>
  <c r="L62"/>
  <c r="L63"/>
  <c r="L64"/>
  <c r="L65"/>
  <c r="L66"/>
  <c r="L67"/>
  <c r="L68"/>
  <c r="L69"/>
  <c r="L70"/>
  <c r="L71"/>
  <c r="L72"/>
  <c r="L73"/>
  <c r="L74"/>
  <c r="L75"/>
  <c r="L76"/>
  <c r="L77"/>
  <c r="L78"/>
  <c r="L79"/>
  <c r="L80"/>
  <c r="L81"/>
  <c r="L82"/>
  <c r="L83"/>
  <c r="L84"/>
  <c r="L85"/>
  <c r="L86"/>
  <c r="L87"/>
  <c r="L88"/>
  <c r="L89"/>
  <c r="L90"/>
  <c r="L91"/>
  <c r="L2"/>
  <c r="J54"/>
  <c r="K54" s="1"/>
  <c r="J48"/>
  <c r="J46"/>
  <c r="K46" s="1"/>
  <c r="J3"/>
  <c r="K3" s="1"/>
  <c r="J45"/>
  <c r="K45" s="1"/>
  <c r="J57"/>
  <c r="J35"/>
  <c r="K35" s="1"/>
  <c r="J52"/>
  <c r="K52" s="1"/>
  <c r="J26"/>
  <c r="K26" s="1"/>
  <c r="J70"/>
  <c r="J85"/>
  <c r="K85" s="1"/>
  <c r="J55"/>
  <c r="K55" s="1"/>
  <c r="J40"/>
  <c r="K40" s="1"/>
  <c r="J15"/>
  <c r="K15" s="1"/>
  <c r="J77"/>
  <c r="K77" s="1"/>
  <c r="J5"/>
  <c r="K5" s="1"/>
  <c r="J36"/>
  <c r="K36" s="1"/>
  <c r="J27"/>
  <c r="K27" s="1"/>
  <c r="J73"/>
  <c r="K73" s="1"/>
  <c r="J8"/>
  <c r="K8" s="1"/>
  <c r="J68"/>
  <c r="K68" s="1"/>
  <c r="J71"/>
  <c r="K71" s="1"/>
  <c r="J17"/>
  <c r="K17" s="1"/>
  <c r="J31"/>
  <c r="K31" s="1"/>
  <c r="J76"/>
  <c r="K76" s="1"/>
  <c r="J81"/>
  <c r="J14"/>
  <c r="K14" s="1"/>
  <c r="J82"/>
  <c r="K82" s="1"/>
  <c r="J79"/>
  <c r="K79" s="1"/>
  <c r="J61"/>
  <c r="K61" s="1"/>
  <c r="J84"/>
  <c r="K84" s="1"/>
  <c r="J29"/>
  <c r="K29" s="1"/>
  <c r="J13"/>
  <c r="K13" s="1"/>
  <c r="J11"/>
  <c r="K11" s="1"/>
  <c r="J38"/>
  <c r="K38" s="1"/>
  <c r="J86"/>
  <c r="K86" s="1"/>
  <c r="J22"/>
  <c r="K22" s="1"/>
  <c r="J53"/>
  <c r="J49"/>
  <c r="K49" s="1"/>
  <c r="J87"/>
  <c r="K87" s="1"/>
  <c r="J88"/>
  <c r="K88" s="1"/>
  <c r="J89"/>
  <c r="J9"/>
  <c r="K9" s="1"/>
  <c r="J25"/>
  <c r="K25" s="1"/>
  <c r="J21"/>
  <c r="K21" s="1"/>
  <c r="J41"/>
  <c r="K41" s="1"/>
  <c r="J64"/>
  <c r="K64" s="1"/>
  <c r="J42"/>
  <c r="K42" s="1"/>
  <c r="J44"/>
  <c r="K44" s="1"/>
  <c r="J47"/>
  <c r="K47" s="1"/>
  <c r="J59"/>
  <c r="K59" s="1"/>
  <c r="J60"/>
  <c r="K60" s="1"/>
  <c r="J18"/>
  <c r="K18" s="1"/>
  <c r="J28"/>
  <c r="K28" s="1"/>
  <c r="J90"/>
  <c r="K90" s="1"/>
  <c r="J63"/>
  <c r="K63" s="1"/>
  <c r="J69"/>
  <c r="K69" s="1"/>
  <c r="J39"/>
  <c r="K39" s="1"/>
  <c r="J16"/>
  <c r="K16" s="1"/>
  <c r="J67"/>
  <c r="K67" s="1"/>
  <c r="J75"/>
  <c r="K75" s="1"/>
  <c r="J62"/>
  <c r="K62" s="1"/>
  <c r="J56"/>
  <c r="K56" s="1"/>
  <c r="J32"/>
  <c r="K32" s="1"/>
  <c r="J58"/>
  <c r="K58" s="1"/>
  <c r="J4"/>
  <c r="J12"/>
  <c r="K12" s="1"/>
  <c r="J23"/>
  <c r="K23" s="1"/>
  <c r="J6"/>
  <c r="K6" s="1"/>
  <c r="J43"/>
  <c r="K43" s="1"/>
  <c r="J65"/>
  <c r="K65" s="1"/>
  <c r="J83"/>
  <c r="K83" s="1"/>
  <c r="J7"/>
  <c r="K7" s="1"/>
  <c r="J72"/>
  <c r="K72" s="1"/>
  <c r="J33"/>
  <c r="K33" s="1"/>
  <c r="J80"/>
  <c r="K80" s="1"/>
  <c r="J34"/>
  <c r="K34" s="1"/>
  <c r="J24"/>
  <c r="K24" s="1"/>
  <c r="J66"/>
  <c r="K66" s="1"/>
  <c r="J74"/>
  <c r="K74" s="1"/>
  <c r="J78"/>
  <c r="K78" s="1"/>
  <c r="J50"/>
  <c r="K50" s="1"/>
  <c r="J91"/>
  <c r="K91" s="1"/>
  <c r="J37"/>
  <c r="K37" s="1"/>
  <c r="J30"/>
  <c r="K30" s="1"/>
  <c r="J51"/>
  <c r="K51" s="1"/>
  <c r="J19"/>
  <c r="K19" s="1"/>
  <c r="J20"/>
  <c r="K20" s="1"/>
  <c r="J2"/>
  <c r="K2" s="1"/>
  <c r="J10"/>
  <c r="K10" s="1"/>
  <c r="H116" i="3"/>
  <c r="E116"/>
  <c r="H113"/>
  <c r="E113"/>
  <c r="H86"/>
  <c r="E86"/>
  <c r="H78"/>
  <c r="E78"/>
  <c r="H70"/>
  <c r="E70"/>
  <c r="H51"/>
  <c r="E51"/>
  <c r="H46"/>
  <c r="E46"/>
  <c r="H29"/>
  <c r="E29"/>
  <c r="H15"/>
  <c r="E15"/>
  <c r="B117"/>
  <c r="B114"/>
  <c r="B87"/>
  <c r="B79"/>
  <c r="B71"/>
  <c r="B52"/>
  <c r="B47"/>
  <c r="B30"/>
  <c r="B16"/>
  <c r="I118"/>
  <c r="G118"/>
  <c r="F118"/>
  <c r="I115"/>
  <c r="H115"/>
  <c r="G115"/>
  <c r="F115"/>
  <c r="E115"/>
  <c r="I88"/>
  <c r="H88"/>
  <c r="G88"/>
  <c r="F88"/>
  <c r="E88"/>
  <c r="I80"/>
  <c r="H80"/>
  <c r="G80"/>
  <c r="F80"/>
  <c r="E80"/>
  <c r="I72"/>
  <c r="H72"/>
  <c r="G72"/>
  <c r="F72"/>
  <c r="E72"/>
  <c r="I53"/>
  <c r="H53"/>
  <c r="G53"/>
  <c r="F53"/>
  <c r="E53"/>
  <c r="I48"/>
  <c r="H48"/>
  <c r="G48"/>
  <c r="F48"/>
  <c r="E48"/>
  <c r="I31"/>
  <c r="H31"/>
  <c r="G31"/>
  <c r="F31"/>
  <c r="E31"/>
  <c r="I17"/>
  <c r="H17"/>
  <c r="G17"/>
  <c r="F17"/>
  <c r="E17"/>
  <c r="K4" i="18" l="1"/>
  <c r="K89"/>
  <c r="K81"/>
  <c r="K70"/>
  <c r="K48"/>
  <c r="K53"/>
  <c r="K57"/>
  <c r="H118" i="3"/>
  <c r="E118"/>
</calcChain>
</file>

<file path=xl/sharedStrings.xml><?xml version="1.0" encoding="utf-8"?>
<sst xmlns="http://schemas.openxmlformats.org/spreadsheetml/2006/main" count="346" uniqueCount="146">
  <si>
    <t>AERORED</t>
  </si>
  <si>
    <t>AMOXICILINA</t>
  </si>
  <si>
    <t>ASPIRINA</t>
  </si>
  <si>
    <t>BECOZYME</t>
  </si>
  <si>
    <t>BODRAMINA</t>
  </si>
  <si>
    <t>BRONQUIDIAZINA 120</t>
  </si>
  <si>
    <t>BRONQUIDIAZINA 240</t>
  </si>
  <si>
    <t>BRONQUIINFLAMTORIO 40</t>
  </si>
  <si>
    <t>BROQUINFLAMATORA 20</t>
  </si>
  <si>
    <t>BUDIROL</t>
  </si>
  <si>
    <t>BUSCAPINA 20</t>
  </si>
  <si>
    <t>BUSCAPINA 40</t>
  </si>
  <si>
    <t>BUSCAPINA INYECTABLE</t>
  </si>
  <si>
    <t>BUSCAPINA SOBRES</t>
  </si>
  <si>
    <t>CLAMOXIL</t>
  </si>
  <si>
    <t>COULDINA 30</t>
  </si>
  <si>
    <t>COULDINA 40</t>
  </si>
  <si>
    <t>COULDINA EFERVESCENTE</t>
  </si>
  <si>
    <t>COULDINA SOBRES</t>
  </si>
  <si>
    <t>DENTOPIN</t>
  </si>
  <si>
    <t>DOLOTREN 20</t>
  </si>
  <si>
    <t>DOLOTREN 30</t>
  </si>
  <si>
    <t>DOLOTREN 40</t>
  </si>
  <si>
    <t>DOLOTREN INYECTABLE</t>
  </si>
  <si>
    <t>DOLOTREN SUPOSITORIOS</t>
  </si>
  <si>
    <t>DYNAMOGEN</t>
  </si>
  <si>
    <t>DYNAMOGEN 20</t>
  </si>
  <si>
    <t>ESBERIVEN</t>
  </si>
  <si>
    <t>ESPARADRAPO</t>
  </si>
  <si>
    <t>FEBERRECTAL</t>
  </si>
  <si>
    <t>FERROPROTINA 20</t>
  </si>
  <si>
    <t>FERROPROTINA 40</t>
  </si>
  <si>
    <t>FERROPROTINA30</t>
  </si>
  <si>
    <t>FLATORIL</t>
  </si>
  <si>
    <t>FLUOBIOTIC</t>
  </si>
  <si>
    <t>FLUOMICIL 20</t>
  </si>
  <si>
    <t>FLUOMICIL 40</t>
  </si>
  <si>
    <t>FLUORKIN</t>
  </si>
  <si>
    <t>FOLTENE 10</t>
  </si>
  <si>
    <t>FOLTENE 20</t>
  </si>
  <si>
    <t>FOLTENE 40</t>
  </si>
  <si>
    <t>FORTASEC 40</t>
  </si>
  <si>
    <t>FRENADOL 10</t>
  </si>
  <si>
    <t>FRENADOL 40</t>
  </si>
  <si>
    <t>GELOCATIL 20</t>
  </si>
  <si>
    <t>GLUCODULCO</t>
  </si>
  <si>
    <t>GLUCOSPORT 20</t>
  </si>
  <si>
    <t>GLUCOSPORT 40</t>
  </si>
  <si>
    <t>HIBITANE</t>
  </si>
  <si>
    <t>HIDROFEROL</t>
  </si>
  <si>
    <t>HODROPOLIVIT</t>
  </si>
  <si>
    <t>INYESPRIN</t>
  </si>
  <si>
    <t>NEORINACTIVE</t>
  </si>
  <si>
    <t>NOLOTIL</t>
  </si>
  <si>
    <t>PADIRO</t>
  </si>
  <si>
    <t>PARACETAMOL 20</t>
  </si>
  <si>
    <t>PARACETAMOL 40</t>
  </si>
  <si>
    <t>PODOSAN 20</t>
  </si>
  <si>
    <t>PODOSAN 30</t>
  </si>
  <si>
    <t>POLI ABE</t>
  </si>
  <si>
    <t>POTENCIATOR</t>
  </si>
  <si>
    <t>PRUINA 120</t>
  </si>
  <si>
    <t>PRUINA 240</t>
  </si>
  <si>
    <t>PULMIINFLAMARTORUIIA</t>
  </si>
  <si>
    <t>RHODOHIL</t>
  </si>
  <si>
    <t>ROVI SUPOSITORIOS</t>
  </si>
  <si>
    <t>SEPTRIN</t>
  </si>
  <si>
    <t>SINUS</t>
  </si>
  <si>
    <t>TERMALGIL</t>
  </si>
  <si>
    <t>TIRITAS 2</t>
  </si>
  <si>
    <t>TIRITAS 4</t>
  </si>
  <si>
    <t>TIRITAS 6</t>
  </si>
  <si>
    <t>TIRITAS 8</t>
  </si>
  <si>
    <t>TROPHIRES</t>
  </si>
  <si>
    <t>UÑACTIL</t>
  </si>
  <si>
    <t>URGO</t>
  </si>
  <si>
    <t>URGOCALL</t>
  </si>
  <si>
    <t>URGOPLAST</t>
  </si>
  <si>
    <t>URGOTELAS</t>
  </si>
  <si>
    <t>VENDAS CAJAS</t>
  </si>
  <si>
    <t>VENDAS ROLLOS</t>
  </si>
  <si>
    <t>VENOSMIL 20</t>
  </si>
  <si>
    <t>VENOSMIL 40</t>
  </si>
  <si>
    <t>VENOSMIL 60</t>
  </si>
  <si>
    <t>VISCOTEINA 200</t>
  </si>
  <si>
    <t>VOLTAREN 40</t>
  </si>
  <si>
    <t>VOLTREN 20</t>
  </si>
  <si>
    <t>WINTON</t>
  </si>
  <si>
    <t>YENDOL</t>
  </si>
  <si>
    <t>Total 10</t>
  </si>
  <si>
    <t>Total 20</t>
  </si>
  <si>
    <t>Total 30</t>
  </si>
  <si>
    <t>Total 40</t>
  </si>
  <si>
    <t>Total 50</t>
  </si>
  <si>
    <t>Total 60</t>
  </si>
  <si>
    <t>Total 70</t>
  </si>
  <si>
    <t>Total 90</t>
  </si>
  <si>
    <t>Cuenta general</t>
  </si>
  <si>
    <t>ABC</t>
  </si>
  <si>
    <t>familia</t>
  </si>
  <si>
    <t>nombre</t>
  </si>
  <si>
    <t>caj/palet</t>
  </si>
  <si>
    <t>LP (total)</t>
  </si>
  <si>
    <t>LP (envases)</t>
  </si>
  <si>
    <t>LP (cajas)</t>
  </si>
  <si>
    <t>Total general</t>
  </si>
  <si>
    <t>envase  /caja</t>
  </si>
  <si>
    <t>salidas envases sueltos</t>
  </si>
  <si>
    <t>frecuencia diaria</t>
  </si>
  <si>
    <t>salidas      por cajas</t>
  </si>
  <si>
    <t>Cuenta 10</t>
  </si>
  <si>
    <t>Cuenta 20</t>
  </si>
  <si>
    <t>Cuenta 30</t>
  </si>
  <si>
    <t>Cuenta 40</t>
  </si>
  <si>
    <t>Cuenta 50</t>
  </si>
  <si>
    <t>Cuenta 60</t>
  </si>
  <si>
    <t>Cuenta 70</t>
  </si>
  <si>
    <t>Cuenta 90</t>
  </si>
  <si>
    <t>Máx 10</t>
  </si>
  <si>
    <t>Máx 20</t>
  </si>
  <si>
    <t>Máx 30</t>
  </si>
  <si>
    <t>Máx 40</t>
  </si>
  <si>
    <t>Máx 50</t>
  </si>
  <si>
    <t>Máx 60</t>
  </si>
  <si>
    <t>Máx 70</t>
  </si>
  <si>
    <t>Máx 90</t>
  </si>
  <si>
    <t>Máximo general</t>
  </si>
  <si>
    <t>total salida envases</t>
  </si>
  <si>
    <t>Rótulos de columna</t>
  </si>
  <si>
    <t>A&gt;1000</t>
  </si>
  <si>
    <t>B&gt;500</t>
  </si>
  <si>
    <t>C&gt;100</t>
  </si>
  <si>
    <t>D&gt;25</t>
  </si>
  <si>
    <t>E&lt;25</t>
  </si>
  <si>
    <t>Valores</t>
  </si>
  <si>
    <t>Productos</t>
  </si>
  <si>
    <t>LP, total</t>
  </si>
  <si>
    <t>LP, envases sueltos</t>
  </si>
  <si>
    <t>LP, cajas</t>
  </si>
  <si>
    <t>Salidas, envases sueltos</t>
  </si>
  <si>
    <t>salidas, cajas</t>
  </si>
  <si>
    <t>palets, ocupacion</t>
  </si>
  <si>
    <t>frecuencia diaria (LP)</t>
  </si>
  <si>
    <t>tabla dinámica, según LP total</t>
  </si>
  <si>
    <t>ocupacion palets                i. rotacion = 10</t>
  </si>
  <si>
    <t>dido</t>
  </si>
</sst>
</file>

<file path=xl/styles.xml><?xml version="1.0" encoding="utf-8"?>
<styleSheet xmlns="http://schemas.openxmlformats.org/spreadsheetml/2006/main">
  <fonts count="3">
    <font>
      <sz val="9"/>
      <name val="Arial Narrow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8DFF6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vertical="center" wrapText="1"/>
    </xf>
    <xf numFmtId="0" fontId="2" fillId="0" borderId="0" xfId="0" applyFont="1"/>
    <xf numFmtId="3" fontId="2" fillId="0" borderId="0" xfId="0" applyNumberFormat="1" applyFont="1"/>
    <xf numFmtId="3" fontId="1" fillId="0" borderId="0" xfId="0" applyNumberFormat="1" applyFont="1"/>
    <xf numFmtId="0" fontId="1" fillId="0" borderId="0" xfId="0" applyFont="1"/>
    <xf numFmtId="0" fontId="2" fillId="0" borderId="0" xfId="0" applyFont="1" applyAlignment="1">
      <alignment horizontal="center"/>
    </xf>
    <xf numFmtId="2" fontId="2" fillId="0" borderId="0" xfId="0" applyNumberFormat="1" applyFont="1"/>
    <xf numFmtId="0" fontId="1" fillId="3" borderId="0" xfId="0" applyFont="1" applyFill="1"/>
    <xf numFmtId="0" fontId="2" fillId="0" borderId="0" xfId="0" pivotButton="1" applyFont="1"/>
    <xf numFmtId="0" fontId="2" fillId="0" borderId="0" xfId="0" applyFont="1" applyAlignment="1">
      <alignment horizontal="left"/>
    </xf>
    <xf numFmtId="0" fontId="1" fillId="4" borderId="1" xfId="0" applyFont="1" applyFill="1" applyBorder="1" applyAlignment="1">
      <alignment horizontal="center" vertical="distributed"/>
    </xf>
    <xf numFmtId="0" fontId="1" fillId="4" borderId="1" xfId="0" applyFont="1" applyFill="1" applyBorder="1" applyAlignment="1">
      <alignment horizontal="center" wrapText="1"/>
    </xf>
    <xf numFmtId="0" fontId="1" fillId="4" borderId="1" xfId="0" applyFont="1" applyFill="1" applyBorder="1" applyAlignment="1">
      <alignment horizontal="center" vertical="distributed" wrapText="1"/>
    </xf>
    <xf numFmtId="0" fontId="2" fillId="0" borderId="0" xfId="0" applyFont="1" applyAlignment="1">
      <alignment horizontal="right"/>
    </xf>
  </cellXfs>
  <cellStyles count="1">
    <cellStyle name="Normal" xfId="0" builtinId="0"/>
  </cellStyles>
  <dxfs count="5">
    <dxf>
      <alignment horizontal="right" readingOrder="0"/>
    </dxf>
    <dxf>
      <font>
        <sz val="11"/>
      </font>
    </dxf>
    <dxf>
      <numFmt numFmtId="3" formatCode="#,##0"/>
    </dxf>
    <dxf>
      <font>
        <sz val="12"/>
      </font>
    </dxf>
    <dxf>
      <font>
        <name val="Calibri"/>
        <scheme val="minor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Usuario" refreshedDate="42804.606036458332" createdVersion="3" refreshedVersion="3" minRefreshableVersion="3" recordCount="90">
  <cacheSource type="worksheet">
    <worksheetSource ref="A1:M91" sheet="ABC (LP total)"/>
  </cacheSource>
  <cacheFields count="13">
    <cacheField name="familia" numFmtId="0">
      <sharedItems containsSemiMixedTypes="0" containsString="0" containsNumber="1" containsInteger="1" minValue="10" maxValue="90"/>
    </cacheField>
    <cacheField name="nombre" numFmtId="0">
      <sharedItems/>
    </cacheField>
    <cacheField name="envase  /caja" numFmtId="3">
      <sharedItems containsSemiMixedTypes="0" containsString="0" containsNumber="1" containsInteger="1" minValue="5" maxValue="600"/>
    </cacheField>
    <cacheField name="caj/palet" numFmtId="3">
      <sharedItems containsSemiMixedTypes="0" containsString="0" containsNumber="1" containsInteger="1" minValue="18" maxValue="4000"/>
    </cacheField>
    <cacheField name="LP (total)" numFmtId="3">
      <sharedItems containsSemiMixedTypes="0" containsString="0" containsNumber="1" containsInteger="1" minValue="1" maxValue="1480"/>
    </cacheField>
    <cacheField name="LP (envases)" numFmtId="3">
      <sharedItems containsSemiMixedTypes="0" containsString="0" containsNumber="1" containsInteger="1" minValue="0" maxValue="1405"/>
    </cacheField>
    <cacheField name="LP (cajas)" numFmtId="3">
      <sharedItems containsSemiMixedTypes="0" containsString="0" containsNumber="1" containsInteger="1" minValue="0" maxValue="1329"/>
    </cacheField>
    <cacheField name="salidas envases sueltos" numFmtId="3">
      <sharedItems containsSemiMixedTypes="0" containsString="0" containsNumber="1" containsInteger="1" minValue="0" maxValue="63533"/>
    </cacheField>
    <cacheField name="salidas      por cajas" numFmtId="3">
      <sharedItems containsSemiMixedTypes="0" containsString="0" containsNumber="1" containsInteger="1" minValue="10" maxValue="241400"/>
    </cacheField>
    <cacheField name="total salida envases" numFmtId="3">
      <sharedItems containsSemiMixedTypes="0" containsString="0" containsNumber="1" containsInteger="1" minValue="156" maxValue="3047647"/>
    </cacheField>
    <cacheField name="ocupacion palets" numFmtId="0">
      <sharedItems containsSemiMixedTypes="0" containsString="0" containsNumber="1" containsInteger="1" minValue="1" maxValue="73"/>
    </cacheField>
    <cacheField name="ABC" numFmtId="0">
      <sharedItems count="5">
        <s v="A&gt;1000"/>
        <s v="B&gt;500"/>
        <s v="C&gt;100"/>
        <s v="D&gt;25"/>
        <s v="E&lt;25"/>
      </sharedItems>
    </cacheField>
    <cacheField name="frecuencia diaria" numFmtId="2">
      <sharedItems containsSemiMixedTypes="0" containsString="0" containsNumber="1" minValue="0.04" maxValue="59.2"/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90">
  <r>
    <n v="10"/>
    <s v="YENDOL"/>
    <n v="160"/>
    <n v="32"/>
    <n v="1480"/>
    <n v="1032"/>
    <n v="718"/>
    <n v="63533"/>
    <n v="640"/>
    <n v="165933"/>
    <n v="39"/>
    <x v="0"/>
    <n v="59.2"/>
  </r>
  <r>
    <n v="90"/>
    <s v="BODRAMINA"/>
    <n v="5"/>
    <n v="4000"/>
    <n v="1474"/>
    <n v="291"/>
    <n v="1329"/>
    <n v="4904"/>
    <n v="241400"/>
    <n v="1211904"/>
    <n v="73"/>
    <x v="0"/>
    <n v="58.96"/>
  </r>
  <r>
    <n v="20"/>
    <s v="SEPTRIN"/>
    <n v="80"/>
    <n v="40"/>
    <n v="1438"/>
    <n v="1405"/>
    <n v="144"/>
    <n v="34426"/>
    <n v="1076"/>
    <n v="120506"/>
    <n v="46"/>
    <x v="0"/>
    <n v="57.52"/>
  </r>
  <r>
    <n v="10"/>
    <s v="COULDINA 40"/>
    <n v="7"/>
    <n v="4000"/>
    <n v="1425"/>
    <n v="485"/>
    <n v="1124"/>
    <n v="7652"/>
    <n v="162000"/>
    <n v="1141652"/>
    <n v="49"/>
    <x v="0"/>
    <n v="57"/>
  </r>
  <r>
    <n v="30"/>
    <s v="TIRITAS 2"/>
    <n v="40"/>
    <n v="44"/>
    <n v="1263"/>
    <n v="367"/>
    <n v="1018"/>
    <n v="1387"/>
    <n v="1510"/>
    <n v="61787"/>
    <n v="43"/>
    <x v="0"/>
    <n v="50.52"/>
  </r>
  <r>
    <n v="90"/>
    <s v="TROPHIRES"/>
    <n v="100"/>
    <n v="80"/>
    <n v="1156"/>
    <n v="790"/>
    <n v="428"/>
    <n v="23459"/>
    <n v="987"/>
    <n v="122159"/>
    <n v="19"/>
    <x v="0"/>
    <n v="46.24"/>
  </r>
  <r>
    <n v="50"/>
    <s v="DOLOTREN 20"/>
    <n v="10"/>
    <n v="500"/>
    <n v="1030"/>
    <n v="912"/>
    <n v="185"/>
    <n v="17504"/>
    <n v="2005"/>
    <n v="37554"/>
    <n v="10"/>
    <x v="0"/>
    <n v="41.2"/>
  </r>
  <r>
    <n v="10"/>
    <s v="FRENADOL 40"/>
    <n v="75"/>
    <n v="48"/>
    <n v="974"/>
    <n v="921"/>
    <n v="328"/>
    <n v="27911"/>
    <n v="1313"/>
    <n v="126386"/>
    <n v="43"/>
    <x v="1"/>
    <n v="38.96"/>
  </r>
  <r>
    <n v="70"/>
    <s v="AERORED"/>
    <n v="5"/>
    <n v="2000"/>
    <n v="970"/>
    <n v="782"/>
    <n v="295"/>
    <n v="23370"/>
    <n v="49100"/>
    <n v="268870"/>
    <n v="33"/>
    <x v="1"/>
    <n v="38.799999999999997"/>
  </r>
  <r>
    <n v="20"/>
    <s v="FLUOBIOTIC"/>
    <n v="50"/>
    <n v="30"/>
    <n v="937"/>
    <n v="606"/>
    <n v="484"/>
    <n v="11850"/>
    <n v="910"/>
    <n v="57350"/>
    <n v="46"/>
    <x v="1"/>
    <n v="37.479999999999997"/>
  </r>
  <r>
    <n v="90"/>
    <s v="SINUS"/>
    <n v="50"/>
    <n v="18"/>
    <n v="928"/>
    <n v="592"/>
    <n v="487"/>
    <n v="11987"/>
    <n v="543"/>
    <n v="39137"/>
    <n v="53"/>
    <x v="1"/>
    <n v="37.119999999999997"/>
  </r>
  <r>
    <n v="70"/>
    <s v="FLATORIL"/>
    <n v="20"/>
    <n v="24"/>
    <n v="907"/>
    <n v="323"/>
    <n v="744"/>
    <n v="3080"/>
    <n v="480"/>
    <n v="12680"/>
    <n v="32"/>
    <x v="1"/>
    <n v="36.28"/>
  </r>
  <r>
    <n v="90"/>
    <s v="ESBERIVEN"/>
    <n v="200"/>
    <n v="40"/>
    <n v="866"/>
    <n v="809"/>
    <n v="73"/>
    <n v="37879"/>
    <n v="987"/>
    <n v="235279"/>
    <n v="36"/>
    <x v="1"/>
    <n v="34.64"/>
  </r>
  <r>
    <n v="20"/>
    <s v="CLAMOXIL"/>
    <n v="200"/>
    <n v="500"/>
    <n v="824"/>
    <n v="749"/>
    <n v="102"/>
    <n v="27647"/>
    <n v="15100"/>
    <n v="3047647"/>
    <n v="37"/>
    <x v="1"/>
    <n v="32.96"/>
  </r>
  <r>
    <n v="90"/>
    <s v="POLI ABE"/>
    <n v="400"/>
    <n v="33"/>
    <n v="823"/>
    <n v="823"/>
    <n v="0"/>
    <n v="32651"/>
    <n v="200"/>
    <n v="112651"/>
    <n v="11"/>
    <x v="1"/>
    <n v="32.92"/>
  </r>
  <r>
    <n v="50"/>
    <s v="DOLOTREN INYECTABLE"/>
    <n v="300"/>
    <n v="30"/>
    <n v="820"/>
    <n v="801"/>
    <n v="27"/>
    <n v="15100"/>
    <n v="1200"/>
    <n v="375100"/>
    <n v="51"/>
    <x v="1"/>
    <n v="32.799999999999997"/>
  </r>
  <r>
    <n v="50"/>
    <s v="NOLOTIL"/>
    <n v="200"/>
    <n v="33"/>
    <n v="799"/>
    <n v="739"/>
    <n v="80"/>
    <n v="36613"/>
    <n v="1187"/>
    <n v="274013"/>
    <n v="50"/>
    <x v="1"/>
    <n v="31.96"/>
  </r>
  <r>
    <n v="90"/>
    <s v="VOLTREN 20"/>
    <n v="300"/>
    <n v="30"/>
    <n v="798"/>
    <n v="777"/>
    <n v="38"/>
    <n v="1760"/>
    <n v="670"/>
    <n v="202760"/>
    <n v="28"/>
    <x v="1"/>
    <n v="31.92"/>
  </r>
  <r>
    <n v="70"/>
    <s v="WINTON"/>
    <n v="200"/>
    <n v="33"/>
    <n v="782"/>
    <n v="734"/>
    <n v="69"/>
    <n v="10310"/>
    <n v="1256"/>
    <n v="261510"/>
    <n v="48"/>
    <x v="1"/>
    <n v="31.28"/>
  </r>
  <r>
    <n v="60"/>
    <s v="GLUCODULCO"/>
    <n v="215"/>
    <n v="50"/>
    <n v="760"/>
    <n v="740"/>
    <n v="62"/>
    <n v="43627"/>
    <n v="1432"/>
    <n v="351507"/>
    <n v="40"/>
    <x v="1"/>
    <n v="30.4"/>
  </r>
  <r>
    <n v="60"/>
    <s v="FLUORKIN"/>
    <n v="70"/>
    <n v="32"/>
    <n v="748"/>
    <n v="736"/>
    <n v="53"/>
    <n v="46232"/>
    <n v="740"/>
    <n v="98032"/>
    <n v="53"/>
    <x v="1"/>
    <n v="29.92"/>
  </r>
  <r>
    <n v="40"/>
    <s v="TERMALGIL"/>
    <n v="160"/>
    <n v="32"/>
    <n v="690"/>
    <n v="647"/>
    <n v="53"/>
    <n v="20752"/>
    <n v="457"/>
    <n v="93872"/>
    <n v="23"/>
    <x v="1"/>
    <n v="27.6"/>
  </r>
  <r>
    <n v="30"/>
    <s v="URGOPLAST"/>
    <n v="300"/>
    <n v="30"/>
    <n v="685"/>
    <n v="679"/>
    <n v="9"/>
    <n v="24498"/>
    <n v="546"/>
    <n v="188298"/>
    <n v="26"/>
    <x v="1"/>
    <n v="27.4"/>
  </r>
  <r>
    <n v="90"/>
    <s v="GELOCATIL 20"/>
    <n v="570"/>
    <n v="33"/>
    <n v="681"/>
    <n v="680"/>
    <n v="6"/>
    <n v="43259"/>
    <n v="345"/>
    <n v="239909"/>
    <n v="16"/>
    <x v="1"/>
    <n v="27.24"/>
  </r>
  <r>
    <n v="90"/>
    <s v="BUDIROL"/>
    <n v="50"/>
    <n v="90"/>
    <n v="643"/>
    <n v="641"/>
    <n v="8"/>
    <n v="22694"/>
    <n v="2700"/>
    <n v="157694"/>
    <n v="43"/>
    <x v="1"/>
    <n v="25.72"/>
  </r>
  <r>
    <n v="10"/>
    <s v="COULDINA SOBRES"/>
    <n v="200"/>
    <n v="200"/>
    <n v="642"/>
    <n v="630"/>
    <n v="15"/>
    <n v="20771"/>
    <n v="4200"/>
    <n v="860771"/>
    <n v="26"/>
    <x v="1"/>
    <n v="25.68"/>
  </r>
  <r>
    <n v="50"/>
    <s v="PADIRO"/>
    <n v="100"/>
    <n v="50"/>
    <n v="627"/>
    <n v="35"/>
    <n v="0"/>
    <n v="14678"/>
    <n v="1942"/>
    <n v="208878"/>
    <n v="51"/>
    <x v="1"/>
    <n v="25.08"/>
  </r>
  <r>
    <n v="20"/>
    <s v="FERROPROTINA30"/>
    <n v="25"/>
    <n v="40"/>
    <n v="623"/>
    <n v="346"/>
    <n v="379"/>
    <n v="4126"/>
    <n v="870"/>
    <n v="25876"/>
    <n v="32"/>
    <x v="1"/>
    <n v="24.92"/>
  </r>
  <r>
    <n v="20"/>
    <s v="VISCOTEINA 200"/>
    <n v="300"/>
    <n v="30"/>
    <n v="592"/>
    <n v="588"/>
    <n v="8"/>
    <n v="23373"/>
    <n v="543"/>
    <n v="186273"/>
    <n v="25"/>
    <x v="1"/>
    <n v="23.68"/>
  </r>
  <r>
    <n v="50"/>
    <s v="DOLOTREN SUPOSITORIOS"/>
    <n v="200"/>
    <n v="33"/>
    <n v="586"/>
    <n v="579"/>
    <n v="11"/>
    <n v="17087"/>
    <n v="1123"/>
    <n v="241687"/>
    <n v="44"/>
    <x v="1"/>
    <n v="23.44"/>
  </r>
  <r>
    <n v="20"/>
    <s v="RHODOHIL"/>
    <n v="200"/>
    <n v="20"/>
    <n v="554"/>
    <n v="554"/>
    <n v="0"/>
    <n v="7145"/>
    <n v="146"/>
    <n v="36345"/>
    <n v="11"/>
    <x v="1"/>
    <n v="22.16"/>
  </r>
  <r>
    <n v="30"/>
    <s v="URGO"/>
    <n v="100"/>
    <n v="33"/>
    <n v="523"/>
    <n v="487"/>
    <n v="44"/>
    <n v="11276"/>
    <n v="680"/>
    <n v="79276"/>
    <n v="29"/>
    <x v="1"/>
    <n v="20.92"/>
  </r>
  <r>
    <n v="30"/>
    <s v="URGOCALL"/>
    <n v="200"/>
    <n v="30"/>
    <n v="515"/>
    <n v="511"/>
    <n v="7"/>
    <n v="13575"/>
    <n v="976"/>
    <n v="208775"/>
    <n v="42"/>
    <x v="1"/>
    <n v="20.6"/>
  </r>
  <r>
    <n v="10"/>
    <s v="BRONQUIINFLAMTORIO 40"/>
    <n v="600"/>
    <n v="33"/>
    <n v="486"/>
    <n v="485"/>
    <n v="1"/>
    <n v="21133"/>
    <n v="600"/>
    <n v="381133"/>
    <n v="24"/>
    <x v="2"/>
    <n v="19.440000000000001"/>
  </r>
  <r>
    <n v="10"/>
    <s v="COULDINA EFERVESCENTE"/>
    <n v="120"/>
    <n v="33"/>
    <n v="475"/>
    <n v="473"/>
    <n v="6"/>
    <n v="11152"/>
    <n v="1080"/>
    <n v="140752"/>
    <n v="43"/>
    <x v="2"/>
    <n v="19"/>
  </r>
  <r>
    <n v="90"/>
    <s v="VENOSMIL 60"/>
    <n v="260"/>
    <n v="20"/>
    <n v="459"/>
    <n v="459"/>
    <n v="3"/>
    <n v="13058"/>
    <n v="480"/>
    <n v="137858"/>
    <n v="32"/>
    <x v="2"/>
    <n v="18.36"/>
  </r>
  <r>
    <n v="10"/>
    <s v="FLUOMICIL 20"/>
    <n v="20"/>
    <n v="40"/>
    <n v="444"/>
    <n v="190"/>
    <n v="294"/>
    <n v="1751"/>
    <n v="420"/>
    <n v="10151"/>
    <n v="16"/>
    <x v="2"/>
    <n v="17.760000000000002"/>
  </r>
  <r>
    <n v="30"/>
    <s v="PODOSAN 30"/>
    <n v="60"/>
    <n v="33"/>
    <n v="440"/>
    <n v="440"/>
    <n v="0"/>
    <n v="9599"/>
    <n v="534"/>
    <n v="41639"/>
    <n v="26"/>
    <x v="2"/>
    <n v="17.600000000000001"/>
  </r>
  <r>
    <n v="50"/>
    <s v="BUSCAPINA SOBRES"/>
    <n v="500"/>
    <n v="33"/>
    <n v="438"/>
    <n v="438"/>
    <n v="0"/>
    <n v="17705"/>
    <n v="50"/>
    <n v="42705"/>
    <n v="4"/>
    <x v="2"/>
    <n v="17.52"/>
  </r>
  <r>
    <n v="60"/>
    <s v="GLUCOSPORT 20"/>
    <n v="215"/>
    <n v="50"/>
    <n v="425"/>
    <n v="424"/>
    <n v="3"/>
    <n v="13068"/>
    <n v="860"/>
    <n v="197968"/>
    <n v="23"/>
    <x v="2"/>
    <n v="17"/>
  </r>
  <r>
    <n v="10"/>
    <s v="HIBITANE"/>
    <n v="90"/>
    <n v="40"/>
    <n v="423"/>
    <n v="413"/>
    <n v="17"/>
    <n v="8819"/>
    <n v="1432"/>
    <n v="137699"/>
    <n v="46"/>
    <x v="2"/>
    <n v="16.920000000000002"/>
  </r>
  <r>
    <n v="30"/>
    <s v="TIRITAS 4"/>
    <n v="300"/>
    <n v="20"/>
    <n v="397"/>
    <n v="343"/>
    <n v="63"/>
    <n v="23982"/>
    <n v="603"/>
    <n v="204882"/>
    <n v="41"/>
    <x v="2"/>
    <n v="15.88"/>
  </r>
  <r>
    <n v="90"/>
    <s v="HIDROFEROL"/>
    <n v="260"/>
    <n v="20"/>
    <n v="392"/>
    <n v="392"/>
    <n v="1"/>
    <n v="6453"/>
    <n v="260"/>
    <n v="74053"/>
    <n v="18"/>
    <x v="2"/>
    <n v="15.68"/>
  </r>
  <r>
    <n v="10"/>
    <s v="BRONQUIDIAZINA 120"/>
    <n v="40"/>
    <n v="250"/>
    <n v="390"/>
    <n v="201"/>
    <n v="203"/>
    <n v="3006"/>
    <n v="12400"/>
    <n v="499006"/>
    <n v="60"/>
    <x v="2"/>
    <n v="15.6"/>
  </r>
  <r>
    <n v="90"/>
    <s v="BECOZYME"/>
    <n v="40"/>
    <n v="350"/>
    <n v="379"/>
    <n v="261"/>
    <n v="138"/>
    <n v="3660"/>
    <n v="8560"/>
    <n v="346060"/>
    <n v="30"/>
    <x v="2"/>
    <n v="15.16"/>
  </r>
  <r>
    <n v="90"/>
    <s v="HODROPOLIVIT"/>
    <n v="130"/>
    <n v="20"/>
    <n v="344"/>
    <n v="344"/>
    <n v="1"/>
    <n v="4308"/>
    <n v="130"/>
    <n v="21208"/>
    <n v="10"/>
    <x v="2"/>
    <n v="13.76"/>
  </r>
  <r>
    <n v="50"/>
    <s v="ASPIRINA"/>
    <n v="5"/>
    <n v="100"/>
    <n v="325"/>
    <n v="325"/>
    <n v="0"/>
    <n v="5205"/>
    <n v="2000"/>
    <n v="15205"/>
    <n v="37"/>
    <x v="2"/>
    <n v="13"/>
  </r>
  <r>
    <n v="90"/>
    <s v="FOLTENE 20"/>
    <n v="40"/>
    <n v="40"/>
    <n v="318"/>
    <n v="262"/>
    <n v="82"/>
    <n v="3920"/>
    <n v="1345"/>
    <n v="57720"/>
    <n v="44"/>
    <x v="2"/>
    <n v="12.72"/>
  </r>
  <r>
    <n v="90"/>
    <s v="VENOSMIL 20"/>
    <n v="50"/>
    <n v="36"/>
    <n v="303"/>
    <n v="214"/>
    <n v="97"/>
    <n v="3438"/>
    <n v="1289"/>
    <n v="67888"/>
    <n v="46"/>
    <x v="2"/>
    <n v="12.12"/>
  </r>
  <r>
    <n v="50"/>
    <s v="VOLTAREN 40"/>
    <n v="300"/>
    <n v="30"/>
    <n v="290"/>
    <n v="290"/>
    <n v="0"/>
    <n v="6320"/>
    <n v="302"/>
    <n v="96920"/>
    <n v="13"/>
    <x v="2"/>
    <n v="11.6"/>
  </r>
  <r>
    <n v="10"/>
    <s v="BROQUINFLAMATORA 20"/>
    <n v="300"/>
    <n v="33"/>
    <n v="227"/>
    <n v="227"/>
    <n v="0"/>
    <n v="4506"/>
    <n v="100"/>
    <n v="34506"/>
    <n v="5"/>
    <x v="2"/>
    <n v="9.08"/>
  </r>
  <r>
    <n v="90"/>
    <s v="FOLTENE 10"/>
    <n v="80"/>
    <n v="33"/>
    <n v="218"/>
    <n v="214"/>
    <n v="8"/>
    <n v="3521"/>
    <n v="720"/>
    <n v="61121"/>
    <n v="28"/>
    <x v="2"/>
    <n v="8.7200000000000006"/>
  </r>
  <r>
    <n v="20"/>
    <s v="AMOXICILINA"/>
    <n v="20"/>
    <n v="33"/>
    <n v="200"/>
    <n v="200"/>
    <n v="2"/>
    <n v="2343"/>
    <n v="108"/>
    <n v="4503"/>
    <n v="9"/>
    <x v="2"/>
    <n v="8"/>
  </r>
  <r>
    <n v="50"/>
    <s v="BUSCAPINA INYECTABLE"/>
    <n v="500"/>
    <n v="40"/>
    <n v="199"/>
    <n v="199"/>
    <n v="0"/>
    <n v="2947"/>
    <n v="80"/>
    <n v="42947"/>
    <n v="3"/>
    <x v="2"/>
    <n v="7.96"/>
  </r>
  <r>
    <n v="20"/>
    <s v="PULMIINFLAMARTORUIIA"/>
    <n v="75"/>
    <n v="33"/>
    <n v="189"/>
    <n v="188"/>
    <n v="1"/>
    <n v="2035"/>
    <n v="150"/>
    <n v="13285"/>
    <n v="7"/>
    <x v="2"/>
    <n v="7.56"/>
  </r>
  <r>
    <n v="20"/>
    <s v="BRONQUIDIAZINA 240"/>
    <n v="300"/>
    <n v="20"/>
    <n v="182"/>
    <n v="182"/>
    <n v="0"/>
    <n v="3693"/>
    <n v="200"/>
    <n v="63693"/>
    <n v="13"/>
    <x v="2"/>
    <n v="7.28"/>
  </r>
  <r>
    <n v="90"/>
    <s v="ROVI SUPOSITORIOS"/>
    <n v="200"/>
    <n v="20"/>
    <n v="177"/>
    <n v="177"/>
    <n v="0"/>
    <n v="1661"/>
    <n v="92"/>
    <n v="20061"/>
    <n v="7"/>
    <x v="2"/>
    <n v="7.08"/>
  </r>
  <r>
    <n v="50"/>
    <s v="INYESPRIN"/>
    <n v="130"/>
    <n v="20"/>
    <n v="160"/>
    <n v="160"/>
    <n v="0"/>
    <n v="1114"/>
    <n v="60"/>
    <n v="8914"/>
    <n v="5"/>
    <x v="2"/>
    <n v="6.4"/>
  </r>
  <r>
    <n v="90"/>
    <s v="NEORINACTIVE"/>
    <n v="260"/>
    <n v="20"/>
    <n v="96"/>
    <n v="96"/>
    <n v="0"/>
    <n v="803"/>
    <n v="50"/>
    <n v="13803"/>
    <n v="4"/>
    <x v="3"/>
    <n v="3.84"/>
  </r>
  <r>
    <n v="20"/>
    <s v="FERROPROTINA 20"/>
    <n v="200"/>
    <n v="33"/>
    <n v="91"/>
    <n v="90"/>
    <n v="1"/>
    <n v="1192"/>
    <n v="200"/>
    <n v="41192"/>
    <n v="8"/>
    <x v="3"/>
    <n v="3.64"/>
  </r>
  <r>
    <n v="70"/>
    <s v="PRUINA 240"/>
    <n v="75"/>
    <n v="20"/>
    <n v="88"/>
    <n v="88"/>
    <n v="0"/>
    <n v="717"/>
    <n v="120"/>
    <n v="9717"/>
    <n v="8"/>
    <x v="3"/>
    <n v="3.52"/>
  </r>
  <r>
    <n v="50"/>
    <s v="PARACETAMOL 40"/>
    <n v="100"/>
    <n v="33"/>
    <n v="86"/>
    <n v="86"/>
    <n v="0"/>
    <n v="1045"/>
    <n v="96"/>
    <n v="10645"/>
    <n v="4"/>
    <x v="3"/>
    <n v="3.44"/>
  </r>
  <r>
    <n v="60"/>
    <s v="GLUCOSPORT 40"/>
    <n v="40"/>
    <n v="53"/>
    <n v="75"/>
    <n v="73"/>
    <n v="3"/>
    <n v="705"/>
    <n v="160"/>
    <n v="7105"/>
    <n v="5"/>
    <x v="3"/>
    <n v="3"/>
  </r>
  <r>
    <n v="30"/>
    <s v="TIRITAS 6"/>
    <n v="40"/>
    <n v="40"/>
    <n v="65"/>
    <n v="60"/>
    <n v="18"/>
    <n v="1029"/>
    <n v="840"/>
    <n v="34629"/>
    <n v="26"/>
    <x v="3"/>
    <n v="2.6"/>
  </r>
  <r>
    <n v="90"/>
    <s v="URGOTELAS"/>
    <n v="160"/>
    <n v="40"/>
    <n v="47"/>
    <n v="41"/>
    <n v="11"/>
    <n v="2197"/>
    <n v="1040"/>
    <n v="168597"/>
    <n v="32"/>
    <x v="3"/>
    <n v="1.88"/>
  </r>
  <r>
    <n v="60"/>
    <s v="POTENCIATOR"/>
    <n v="100"/>
    <n v="33"/>
    <n v="41"/>
    <n v="41"/>
    <n v="0"/>
    <n v="254"/>
    <n v="40"/>
    <n v="4254"/>
    <n v="2"/>
    <x v="3"/>
    <n v="1.64"/>
  </r>
  <r>
    <n v="50"/>
    <s v="DOLOTREN 30"/>
    <n v="10"/>
    <n v="33"/>
    <n v="39"/>
    <n v="39"/>
    <n v="0"/>
    <n v="97"/>
    <n v="1200"/>
    <n v="12097"/>
    <n v="44"/>
    <x v="3"/>
    <n v="1.56"/>
  </r>
  <r>
    <n v="30"/>
    <s v="PODOSAN 20"/>
    <n v="40"/>
    <n v="33"/>
    <n v="36"/>
    <n v="36"/>
    <n v="0"/>
    <n v="336"/>
    <n v="45"/>
    <n v="2136"/>
    <n v="2"/>
    <x v="3"/>
    <n v="1.44"/>
  </r>
  <r>
    <n v="50"/>
    <s v="BUSCAPINA 20"/>
    <n v="200"/>
    <n v="20"/>
    <n v="30"/>
    <n v="30"/>
    <n v="0"/>
    <n v="276"/>
    <n v="40"/>
    <n v="8276"/>
    <n v="3"/>
    <x v="3"/>
    <n v="1.2"/>
  </r>
  <r>
    <n v="50"/>
    <s v="DOLOTREN 40"/>
    <n v="10"/>
    <n v="33"/>
    <n v="30"/>
    <n v="30"/>
    <n v="0"/>
    <n v="102"/>
    <n v="300"/>
    <n v="3102"/>
    <n v="12"/>
    <x v="3"/>
    <n v="1.2"/>
  </r>
  <r>
    <n v="30"/>
    <s v="UÑACTIL"/>
    <n v="120"/>
    <n v="33"/>
    <n v="26"/>
    <n v="26"/>
    <n v="1"/>
    <n v="297"/>
    <n v="120"/>
    <n v="14697"/>
    <n v="5"/>
    <x v="3"/>
    <n v="1.04"/>
  </r>
  <r>
    <n v="90"/>
    <s v="DENTOPIN"/>
    <n v="10"/>
    <n v="20"/>
    <n v="25"/>
    <n v="24"/>
    <n v="1"/>
    <n v="56"/>
    <n v="10"/>
    <n v="156"/>
    <n v="1"/>
    <x v="4"/>
    <n v="1"/>
  </r>
  <r>
    <n v="30"/>
    <s v="VENDAS CAJAS"/>
    <n v="70"/>
    <n v="54"/>
    <n v="22"/>
    <n v="19"/>
    <n v="12"/>
    <n v="515"/>
    <n v="2030"/>
    <n v="142615"/>
    <n v="46"/>
    <x v="4"/>
    <n v="0.88"/>
  </r>
  <r>
    <n v="90"/>
    <s v="PRUINA 120"/>
    <n v="160"/>
    <n v="32"/>
    <n v="20"/>
    <n v="20"/>
    <n v="1"/>
    <n v="662"/>
    <n v="160"/>
    <n v="26262"/>
    <n v="7"/>
    <x v="4"/>
    <n v="0.8"/>
  </r>
  <r>
    <n v="90"/>
    <s v="DYNAMOGEN"/>
    <n v="200"/>
    <n v="33"/>
    <n v="13"/>
    <n v="10"/>
    <n v="13"/>
    <n v="1100"/>
    <n v="1200"/>
    <n v="241100"/>
    <n v="44"/>
    <x v="4"/>
    <n v="0.52"/>
  </r>
  <r>
    <n v="10"/>
    <s v="COULDINA 30"/>
    <n v="40"/>
    <n v="100"/>
    <n v="12"/>
    <n v="6"/>
    <n v="10"/>
    <n v="120"/>
    <n v="3680"/>
    <n v="147320"/>
    <n v="45"/>
    <x v="4"/>
    <n v="0.48"/>
  </r>
  <r>
    <n v="30"/>
    <s v="VENDAS ROLLOS"/>
    <n v="154"/>
    <n v="33"/>
    <n v="12"/>
    <n v="12"/>
    <n v="1"/>
    <n v="306"/>
    <n v="154"/>
    <n v="24022"/>
    <n v="6"/>
    <x v="4"/>
    <n v="0.48"/>
  </r>
  <r>
    <n v="40"/>
    <s v="FEBERRECTAL"/>
    <n v="200"/>
    <n v="30"/>
    <n v="11"/>
    <n v="5"/>
    <n v="10"/>
    <n v="500"/>
    <n v="350"/>
    <n v="70500"/>
    <n v="15"/>
    <x v="4"/>
    <n v="0.44"/>
  </r>
  <r>
    <n v="30"/>
    <s v="URGO"/>
    <n v="120"/>
    <n v="33"/>
    <n v="11"/>
    <n v="11"/>
    <n v="0"/>
    <n v="373"/>
    <n v="230"/>
    <n v="27973"/>
    <n v="9"/>
    <x v="4"/>
    <n v="0.44"/>
  </r>
  <r>
    <n v="90"/>
    <s v="DYNAMOGEN 20"/>
    <n v="120"/>
    <n v="32"/>
    <n v="10"/>
    <n v="10"/>
    <n v="9"/>
    <n v="390"/>
    <n v="1200"/>
    <n v="144390"/>
    <n v="46"/>
    <x v="4"/>
    <n v="0.4"/>
  </r>
  <r>
    <n v="30"/>
    <s v="ESPARADRAPO"/>
    <n v="300"/>
    <n v="30"/>
    <n v="10"/>
    <n v="10"/>
    <n v="10"/>
    <n v="1500"/>
    <n v="513"/>
    <n v="155400"/>
    <n v="21"/>
    <x v="4"/>
    <n v="0.4"/>
  </r>
  <r>
    <n v="30"/>
    <s v="TIRITAS 8"/>
    <n v="40"/>
    <n v="40"/>
    <n v="10"/>
    <n v="10"/>
    <n v="0"/>
    <n v="88"/>
    <n v="128"/>
    <n v="5208"/>
    <n v="4"/>
    <x v="4"/>
    <n v="0.4"/>
  </r>
  <r>
    <n v="20"/>
    <s v="FERROPROTINA 40"/>
    <n v="9"/>
    <n v="35"/>
    <n v="7"/>
    <n v="7"/>
    <n v="7"/>
    <n v="25"/>
    <n v="522"/>
    <n v="4723"/>
    <n v="18"/>
    <x v="4"/>
    <n v="0.28000000000000003"/>
  </r>
  <r>
    <n v="50"/>
    <s v="BUSCAPINA 40"/>
    <n v="40"/>
    <n v="20"/>
    <n v="5"/>
    <n v="5"/>
    <n v="0"/>
    <n v="16"/>
    <n v="50"/>
    <n v="2016"/>
    <n v="4"/>
    <x v="4"/>
    <n v="0.2"/>
  </r>
  <r>
    <n v="10"/>
    <s v="FLUOMICIL 40"/>
    <n v="40"/>
    <n v="56"/>
    <n v="2"/>
    <n v="2"/>
    <n v="2"/>
    <n v="40"/>
    <n v="160"/>
    <n v="6440"/>
    <n v="4"/>
    <x v="4"/>
    <n v="0.08"/>
  </r>
  <r>
    <n v="90"/>
    <s v="FOLTENE 40"/>
    <n v="300"/>
    <n v="32"/>
    <n v="1"/>
    <n v="1"/>
    <n v="0"/>
    <n v="200"/>
    <n v="10"/>
    <n v="3200"/>
    <n v="1"/>
    <x v="4"/>
    <n v="0.04"/>
  </r>
  <r>
    <n v="70"/>
    <s v="FORTASEC 40"/>
    <n v="80"/>
    <n v="33"/>
    <n v="1"/>
    <n v="0"/>
    <n v="1"/>
    <n v="0"/>
    <n v="480"/>
    <n v="38400"/>
    <n v="18"/>
    <x v="4"/>
    <n v="0.04"/>
  </r>
  <r>
    <n v="10"/>
    <s v="FRENADOL 10"/>
    <n v="120"/>
    <n v="32"/>
    <n v="1"/>
    <n v="0"/>
    <n v="1"/>
    <n v="0"/>
    <n v="480"/>
    <n v="57600"/>
    <n v="18"/>
    <x v="4"/>
    <n v="0.04"/>
  </r>
  <r>
    <n v="50"/>
    <s v="PARACETAMOL 20"/>
    <n v="200"/>
    <n v="20"/>
    <n v="1"/>
    <n v="1"/>
    <n v="0"/>
    <n v="1"/>
    <n v="80"/>
    <n v="16001"/>
    <n v="5"/>
    <x v="4"/>
    <n v="0.04"/>
  </r>
  <r>
    <n v="90"/>
    <s v="VENOSMIL 40"/>
    <n v="9"/>
    <n v="33"/>
    <n v="1"/>
    <n v="1"/>
    <n v="0"/>
    <n v="5"/>
    <n v="40"/>
    <n v="365"/>
    <n v="2"/>
    <x v="4"/>
    <n v="0.0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0" dataOnRows="1" applyNumberFormats="0" applyBorderFormats="0" applyFontFormats="0" applyPatternFormats="0" applyAlignmentFormats="0" applyWidthHeightFormats="1" dataCaption="Valores" updatedVersion="3" minRefreshableVersion="3" showCalcMbrs="0" useAutoFormatting="1" itemPrintTitles="1" createdVersion="3" indent="0" outline="1" outlineData="1" multipleFieldFilters="0" chartFormat="3">
  <location ref="A2:G11" firstHeaderRow="1" firstDataRow="2" firstDataCol="1"/>
  <pivotFields count="13">
    <pivotField showAll="0"/>
    <pivotField dataField="1" showAll="0"/>
    <pivotField numFmtId="3" showAll="0"/>
    <pivotField numFmtId="3" showAll="0"/>
    <pivotField dataField="1" numFmtId="3" showAll="0"/>
    <pivotField dataField="1" numFmtId="3" showAll="0"/>
    <pivotField dataField="1" numFmtId="3" showAll="0"/>
    <pivotField dataField="1" numFmtId="3" showAll="0"/>
    <pivotField dataField="1" numFmtId="3" showAll="0"/>
    <pivotField numFmtId="3" showAll="0"/>
    <pivotField dataField="1" showAll="0"/>
    <pivotField axis="axisCol" showAll="0">
      <items count="6">
        <item x="0"/>
        <item x="1"/>
        <item x="2"/>
        <item x="3"/>
        <item x="4"/>
        <item t="default"/>
      </items>
    </pivotField>
    <pivotField dataField="1" numFmtId="2" showAll="0"/>
  </pivotFields>
  <rowFields count="1">
    <field x="-2"/>
  </rowFields>
  <rowItems count="8">
    <i>
      <x/>
    </i>
    <i i="1">
      <x v="1"/>
    </i>
    <i i="2">
      <x v="2"/>
    </i>
    <i i="3">
      <x v="3"/>
    </i>
    <i i="4">
      <x v="4"/>
    </i>
    <i i="5">
      <x v="5"/>
    </i>
    <i i="6">
      <x v="6"/>
    </i>
    <i i="7">
      <x v="7"/>
    </i>
  </rowItems>
  <colFields count="1">
    <field x="11"/>
  </colFields>
  <colItems count="6">
    <i>
      <x/>
    </i>
    <i>
      <x v="1"/>
    </i>
    <i>
      <x v="2"/>
    </i>
    <i>
      <x v="3"/>
    </i>
    <i>
      <x v="4"/>
    </i>
    <i t="grand">
      <x/>
    </i>
  </colItems>
  <dataFields count="8">
    <dataField name="Productos" fld="1" subtotal="count" baseField="0" baseItem="0"/>
    <dataField name="LP, total" fld="4" baseField="0" baseItem="0"/>
    <dataField name="LP, envases sueltos" fld="5" baseField="0" baseItem="0"/>
    <dataField name="LP, cajas" fld="6" baseField="0" baseItem="0"/>
    <dataField name="Salidas, envases sueltos" fld="7" baseField="0" baseItem="0"/>
    <dataField name="salidas, cajas" fld="8" baseField="0" baseItem="0"/>
    <dataField name="palets, ocupacion" fld="10" baseField="0" baseItem="0"/>
    <dataField name="frecuencia diaria (LP)" fld="12" baseField="0" baseItem="0"/>
  </dataFields>
  <formats count="5">
    <format dxfId="4">
      <pivotArea type="all" dataOnly="0" outline="0" fieldPosition="0"/>
    </format>
    <format dxfId="3">
      <pivotArea type="all" dataOnly="0" outline="0" fieldPosition="0"/>
    </format>
    <format dxfId="2">
      <pivotArea outline="0" collapsedLevelsAreSubtotals="1" fieldPosition="0"/>
    </format>
    <format dxfId="1">
      <pivotArea type="all" dataOnly="0" outline="0" fieldPosition="0"/>
    </format>
    <format dxfId="0">
      <pivotArea dataOnly="0" labelOnly="1" fieldPosition="0">
        <references count="1">
          <reference field="11" count="0"/>
        </references>
      </pivotArea>
    </format>
  </formats>
  <chartFormats count="15">
    <chartFormat chart="0" format="0" series="1">
      <pivotArea type="data" outline="0" fieldPosition="0">
        <references count="2">
          <reference field="4294967294" count="1" selected="0">
            <x v="0"/>
          </reference>
          <reference field="11" count="1" selected="0">
            <x v="0"/>
          </reference>
        </references>
      </pivotArea>
    </chartFormat>
    <chartFormat chart="0" format="1" series="1">
      <pivotArea type="data" outline="0" fieldPosition="0">
        <references count="2">
          <reference field="4294967294" count="1" selected="0">
            <x v="0"/>
          </reference>
          <reference field="11" count="1" selected="0">
            <x v="1"/>
          </reference>
        </references>
      </pivotArea>
    </chartFormat>
    <chartFormat chart="0" format="2" series="1">
      <pivotArea type="data" outline="0" fieldPosition="0">
        <references count="2">
          <reference field="4294967294" count="1" selected="0">
            <x v="0"/>
          </reference>
          <reference field="11" count="1" selected="0">
            <x v="2"/>
          </reference>
        </references>
      </pivotArea>
    </chartFormat>
    <chartFormat chart="0" format="3" series="1">
      <pivotArea type="data" outline="0" fieldPosition="0">
        <references count="2">
          <reference field="4294967294" count="1" selected="0">
            <x v="0"/>
          </reference>
          <reference field="11" count="1" selected="0">
            <x v="3"/>
          </reference>
        </references>
      </pivotArea>
    </chartFormat>
    <chartFormat chart="0" format="4" series="1">
      <pivotArea type="data" outline="0" fieldPosition="0">
        <references count="2">
          <reference field="4294967294" count="1" selected="0">
            <x v="0"/>
          </reference>
          <reference field="11" count="1" selected="0">
            <x v="4"/>
          </reference>
        </references>
      </pivotArea>
    </chartFormat>
    <chartFormat chart="1" format="0" series="1">
      <pivotArea type="data" outline="0" fieldPosition="0">
        <references count="2">
          <reference field="4294967294" count="1" selected="0">
            <x v="0"/>
          </reference>
          <reference field="11" count="1" selected="0">
            <x v="0"/>
          </reference>
        </references>
      </pivotArea>
    </chartFormat>
    <chartFormat chart="1" format="1" series="1">
      <pivotArea type="data" outline="0" fieldPosition="0">
        <references count="2">
          <reference field="4294967294" count="1" selected="0">
            <x v="0"/>
          </reference>
          <reference field="11" count="1" selected="0">
            <x v="1"/>
          </reference>
        </references>
      </pivotArea>
    </chartFormat>
    <chartFormat chart="1" format="2" series="1">
      <pivotArea type="data" outline="0" fieldPosition="0">
        <references count="2">
          <reference field="4294967294" count="1" selected="0">
            <x v="0"/>
          </reference>
          <reference field="11" count="1" selected="0">
            <x v="2"/>
          </reference>
        </references>
      </pivotArea>
    </chartFormat>
    <chartFormat chart="1" format="3" series="1">
      <pivotArea type="data" outline="0" fieldPosition="0">
        <references count="2">
          <reference field="4294967294" count="1" selected="0">
            <x v="0"/>
          </reference>
          <reference field="11" count="1" selected="0">
            <x v="3"/>
          </reference>
        </references>
      </pivotArea>
    </chartFormat>
    <chartFormat chart="1" format="4" series="1">
      <pivotArea type="data" outline="0" fieldPosition="0">
        <references count="2">
          <reference field="4294967294" count="1" selected="0">
            <x v="0"/>
          </reference>
          <reference field="11" count="1" selected="0">
            <x v="4"/>
          </reference>
        </references>
      </pivotArea>
    </chartFormat>
    <chartFormat chart="2" format="0" series="1">
      <pivotArea type="data" outline="0" fieldPosition="0">
        <references count="2">
          <reference field="4294967294" count="1" selected="0">
            <x v="0"/>
          </reference>
          <reference field="11" count="1" selected="0">
            <x v="0"/>
          </reference>
        </references>
      </pivotArea>
    </chartFormat>
    <chartFormat chart="2" format="1" series="1">
      <pivotArea type="data" outline="0" fieldPosition="0">
        <references count="2">
          <reference field="4294967294" count="1" selected="0">
            <x v="0"/>
          </reference>
          <reference field="11" count="1" selected="0">
            <x v="1"/>
          </reference>
        </references>
      </pivotArea>
    </chartFormat>
    <chartFormat chart="2" format="2" series="1">
      <pivotArea type="data" outline="0" fieldPosition="0">
        <references count="2">
          <reference field="4294967294" count="1" selected="0">
            <x v="0"/>
          </reference>
          <reference field="11" count="1" selected="0">
            <x v="2"/>
          </reference>
        </references>
      </pivotArea>
    </chartFormat>
    <chartFormat chart="2" format="3" series="1">
      <pivotArea type="data" outline="0" fieldPosition="0">
        <references count="2">
          <reference field="4294967294" count="1" selected="0">
            <x v="0"/>
          </reference>
          <reference field="11" count="1" selected="0">
            <x v="3"/>
          </reference>
        </references>
      </pivotArea>
    </chartFormat>
    <chartFormat chart="2" format="4" series="1">
      <pivotArea type="data" outline="0" fieldPosition="0">
        <references count="2">
          <reference field="4294967294" count="1" selected="0">
            <x v="0"/>
          </reference>
          <reference field="11" count="1" selected="0">
            <x v="4"/>
          </reference>
        </references>
      </pivotArea>
    </chartFormat>
  </chartFormat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91"/>
  <sheetViews>
    <sheetView workbookViewId="0">
      <pane ySplit="1" topLeftCell="A2" activePane="bottomLeft" state="frozen"/>
      <selection pane="bottomLeft" activeCell="L7" sqref="L7"/>
    </sheetView>
  </sheetViews>
  <sheetFormatPr baseColWidth="10" defaultColWidth="11.140625" defaultRowHeight="14.4"/>
  <cols>
    <col min="1" max="1" width="11.140625" style="3"/>
    <col min="2" max="2" width="47.42578125" style="3" customWidth="1"/>
    <col min="3" max="3" width="14.140625" style="4" customWidth="1"/>
    <col min="4" max="4" width="16" style="4" customWidth="1"/>
    <col min="5" max="5" width="11.140625" style="4"/>
    <col min="6" max="6" width="15.140625" style="4" customWidth="1"/>
    <col min="7" max="7" width="11.140625" style="4"/>
    <col min="8" max="8" width="20.42578125" style="4" customWidth="1"/>
    <col min="9" max="9" width="15.42578125" style="4" customWidth="1"/>
    <col min="10" max="16384" width="11.140625" style="3"/>
  </cols>
  <sheetData>
    <row r="1" spans="1:9" ht="34.5" customHeight="1">
      <c r="A1" s="12" t="s">
        <v>99</v>
      </c>
      <c r="B1" s="12" t="s">
        <v>100</v>
      </c>
      <c r="C1" s="13" t="s">
        <v>106</v>
      </c>
      <c r="D1" s="13" t="s">
        <v>101</v>
      </c>
      <c r="E1" s="13" t="s">
        <v>102</v>
      </c>
      <c r="F1" s="13" t="s">
        <v>103</v>
      </c>
      <c r="G1" s="13" t="s">
        <v>104</v>
      </c>
      <c r="H1" s="13" t="s">
        <v>107</v>
      </c>
      <c r="I1" s="13" t="s">
        <v>109</v>
      </c>
    </row>
    <row r="2" spans="1:9">
      <c r="A2" s="3">
        <v>70</v>
      </c>
      <c r="B2" s="3" t="s">
        <v>0</v>
      </c>
      <c r="C2" s="4">
        <v>5</v>
      </c>
      <c r="D2" s="4">
        <v>2000</v>
      </c>
      <c r="E2" s="4">
        <v>970</v>
      </c>
      <c r="F2" s="4">
        <v>782</v>
      </c>
      <c r="G2" s="4">
        <v>295</v>
      </c>
      <c r="H2" s="4">
        <v>23370</v>
      </c>
      <c r="I2" s="4">
        <v>49100</v>
      </c>
    </row>
    <row r="3" spans="1:9">
      <c r="A3" s="3">
        <v>20</v>
      </c>
      <c r="B3" s="3" t="s">
        <v>1</v>
      </c>
      <c r="C3" s="4">
        <v>20</v>
      </c>
      <c r="D3" s="4">
        <v>33</v>
      </c>
      <c r="E3" s="4">
        <v>200</v>
      </c>
      <c r="F3" s="4">
        <v>200</v>
      </c>
      <c r="G3" s="4">
        <v>2</v>
      </c>
      <c r="H3" s="4">
        <v>2343</v>
      </c>
      <c r="I3" s="4">
        <v>108</v>
      </c>
    </row>
    <row r="4" spans="1:9">
      <c r="A4" s="3">
        <v>50</v>
      </c>
      <c r="B4" s="3" t="s">
        <v>2</v>
      </c>
      <c r="C4" s="4">
        <v>5</v>
      </c>
      <c r="D4" s="4">
        <v>100</v>
      </c>
      <c r="E4" s="4">
        <v>325</v>
      </c>
      <c r="F4" s="4">
        <v>325</v>
      </c>
      <c r="G4" s="4">
        <v>0</v>
      </c>
      <c r="H4" s="4">
        <v>5205</v>
      </c>
      <c r="I4" s="4">
        <v>2000</v>
      </c>
    </row>
    <row r="5" spans="1:9">
      <c r="A5" s="3">
        <v>90</v>
      </c>
      <c r="B5" s="3" t="s">
        <v>3</v>
      </c>
      <c r="C5" s="4">
        <v>40</v>
      </c>
      <c r="D5" s="4">
        <v>350</v>
      </c>
      <c r="E5" s="4">
        <v>379</v>
      </c>
      <c r="F5" s="4">
        <v>261</v>
      </c>
      <c r="G5" s="4">
        <v>138</v>
      </c>
      <c r="H5" s="4">
        <v>3660</v>
      </c>
      <c r="I5" s="4">
        <v>8560</v>
      </c>
    </row>
    <row r="6" spans="1:9">
      <c r="A6" s="3">
        <v>90</v>
      </c>
      <c r="B6" s="3" t="s">
        <v>4</v>
      </c>
      <c r="C6" s="4">
        <v>5</v>
      </c>
      <c r="D6" s="4">
        <v>4000</v>
      </c>
      <c r="E6" s="4">
        <v>1474</v>
      </c>
      <c r="F6" s="4">
        <v>291</v>
      </c>
      <c r="G6" s="4">
        <v>1329</v>
      </c>
      <c r="H6" s="4">
        <v>4904</v>
      </c>
      <c r="I6" s="4">
        <v>241400</v>
      </c>
    </row>
    <row r="7" spans="1:9">
      <c r="A7" s="3">
        <v>10</v>
      </c>
      <c r="B7" s="3" t="s">
        <v>5</v>
      </c>
      <c r="C7" s="4">
        <v>40</v>
      </c>
      <c r="D7" s="4">
        <v>250</v>
      </c>
      <c r="E7" s="4">
        <v>390</v>
      </c>
      <c r="F7" s="4">
        <v>201</v>
      </c>
      <c r="G7" s="4">
        <v>203</v>
      </c>
      <c r="H7" s="4">
        <v>3006</v>
      </c>
      <c r="I7" s="4">
        <v>12400</v>
      </c>
    </row>
    <row r="8" spans="1:9">
      <c r="A8" s="3">
        <v>20</v>
      </c>
      <c r="B8" s="3" t="s">
        <v>6</v>
      </c>
      <c r="C8" s="4">
        <v>300</v>
      </c>
      <c r="D8" s="4">
        <v>20</v>
      </c>
      <c r="E8" s="4">
        <v>182</v>
      </c>
      <c r="F8" s="4">
        <v>182</v>
      </c>
      <c r="G8" s="4">
        <v>0</v>
      </c>
      <c r="H8" s="4">
        <v>3693</v>
      </c>
      <c r="I8" s="4">
        <v>200</v>
      </c>
    </row>
    <row r="9" spans="1:9">
      <c r="A9" s="3">
        <v>10</v>
      </c>
      <c r="B9" s="3" t="s">
        <v>7</v>
      </c>
      <c r="C9" s="4">
        <v>600</v>
      </c>
      <c r="D9" s="4">
        <v>33</v>
      </c>
      <c r="E9" s="4">
        <v>486</v>
      </c>
      <c r="F9" s="4">
        <v>485</v>
      </c>
      <c r="G9" s="4">
        <v>1</v>
      </c>
      <c r="H9" s="4">
        <v>21133</v>
      </c>
      <c r="I9" s="4">
        <v>600</v>
      </c>
    </row>
    <row r="10" spans="1:9">
      <c r="A10" s="3">
        <v>10</v>
      </c>
      <c r="B10" s="3" t="s">
        <v>8</v>
      </c>
      <c r="C10" s="4">
        <v>300</v>
      </c>
      <c r="D10" s="4">
        <v>33</v>
      </c>
      <c r="E10" s="4">
        <v>227</v>
      </c>
      <c r="F10" s="4">
        <v>227</v>
      </c>
      <c r="G10" s="4">
        <v>0</v>
      </c>
      <c r="H10" s="4">
        <v>4506</v>
      </c>
      <c r="I10" s="4">
        <v>100</v>
      </c>
    </row>
    <row r="11" spans="1:9">
      <c r="A11" s="3">
        <v>90</v>
      </c>
      <c r="B11" s="3" t="s">
        <v>9</v>
      </c>
      <c r="C11" s="4">
        <v>50</v>
      </c>
      <c r="D11" s="4">
        <v>90</v>
      </c>
      <c r="E11" s="4">
        <v>643</v>
      </c>
      <c r="F11" s="4">
        <v>641</v>
      </c>
      <c r="G11" s="4">
        <v>8</v>
      </c>
      <c r="H11" s="4">
        <v>22694</v>
      </c>
      <c r="I11" s="4">
        <v>2700</v>
      </c>
    </row>
    <row r="12" spans="1:9">
      <c r="A12" s="3">
        <v>50</v>
      </c>
      <c r="B12" s="3" t="s">
        <v>10</v>
      </c>
      <c r="C12" s="4">
        <v>200</v>
      </c>
      <c r="D12" s="4">
        <v>20</v>
      </c>
      <c r="E12" s="4">
        <v>30</v>
      </c>
      <c r="F12" s="4">
        <v>30</v>
      </c>
      <c r="G12" s="4">
        <v>0</v>
      </c>
      <c r="H12" s="4">
        <v>276</v>
      </c>
      <c r="I12" s="4">
        <v>40</v>
      </c>
    </row>
    <row r="13" spans="1:9">
      <c r="A13" s="3">
        <v>50</v>
      </c>
      <c r="B13" s="3" t="s">
        <v>11</v>
      </c>
      <c r="C13" s="4">
        <v>40</v>
      </c>
      <c r="D13" s="4">
        <v>20</v>
      </c>
      <c r="E13" s="4">
        <v>5</v>
      </c>
      <c r="F13" s="4">
        <v>5</v>
      </c>
      <c r="G13" s="4">
        <v>0</v>
      </c>
      <c r="H13" s="4">
        <v>16</v>
      </c>
      <c r="I13" s="4">
        <v>50</v>
      </c>
    </row>
    <row r="14" spans="1:9">
      <c r="A14" s="3">
        <v>50</v>
      </c>
      <c r="B14" s="3" t="s">
        <v>12</v>
      </c>
      <c r="C14" s="4">
        <v>500</v>
      </c>
      <c r="D14" s="4">
        <v>40</v>
      </c>
      <c r="E14" s="4">
        <v>199</v>
      </c>
      <c r="F14" s="4">
        <v>199</v>
      </c>
      <c r="G14" s="4">
        <v>0</v>
      </c>
      <c r="H14" s="4">
        <v>2947</v>
      </c>
      <c r="I14" s="4">
        <v>80</v>
      </c>
    </row>
    <row r="15" spans="1:9">
      <c r="A15" s="3">
        <v>50</v>
      </c>
      <c r="B15" s="3" t="s">
        <v>13</v>
      </c>
      <c r="C15" s="4">
        <v>500</v>
      </c>
      <c r="D15" s="4">
        <v>33</v>
      </c>
      <c r="E15" s="4">
        <v>438</v>
      </c>
      <c r="F15" s="4">
        <v>438</v>
      </c>
      <c r="G15" s="4">
        <v>0</v>
      </c>
      <c r="H15" s="4">
        <v>17705</v>
      </c>
      <c r="I15" s="4">
        <v>50</v>
      </c>
    </row>
    <row r="16" spans="1:9">
      <c r="A16" s="3">
        <v>20</v>
      </c>
      <c r="B16" s="3" t="s">
        <v>14</v>
      </c>
      <c r="C16" s="4">
        <v>200</v>
      </c>
      <c r="D16" s="4">
        <v>500</v>
      </c>
      <c r="E16" s="4">
        <v>824</v>
      </c>
      <c r="F16" s="4">
        <v>749</v>
      </c>
      <c r="G16" s="4">
        <v>102</v>
      </c>
      <c r="H16" s="4">
        <v>27647</v>
      </c>
      <c r="I16" s="4">
        <v>15100</v>
      </c>
    </row>
    <row r="17" spans="1:9">
      <c r="A17" s="3">
        <v>10</v>
      </c>
      <c r="B17" s="3" t="s">
        <v>15</v>
      </c>
      <c r="C17" s="4">
        <v>40</v>
      </c>
      <c r="D17" s="4">
        <v>100</v>
      </c>
      <c r="E17" s="4">
        <v>12</v>
      </c>
      <c r="F17" s="4">
        <v>6</v>
      </c>
      <c r="G17" s="4">
        <v>10</v>
      </c>
      <c r="H17" s="4">
        <v>120</v>
      </c>
      <c r="I17" s="4">
        <v>3680</v>
      </c>
    </row>
    <row r="18" spans="1:9">
      <c r="A18" s="3">
        <v>10</v>
      </c>
      <c r="B18" s="3" t="s">
        <v>16</v>
      </c>
      <c r="C18" s="4">
        <v>7</v>
      </c>
      <c r="D18" s="4">
        <v>4000</v>
      </c>
      <c r="E18" s="4">
        <v>1425</v>
      </c>
      <c r="F18" s="4">
        <v>485</v>
      </c>
      <c r="G18" s="4">
        <v>1124</v>
      </c>
      <c r="H18" s="4">
        <v>7652</v>
      </c>
      <c r="I18" s="4">
        <v>162000</v>
      </c>
    </row>
    <row r="19" spans="1:9">
      <c r="A19" s="3">
        <v>10</v>
      </c>
      <c r="B19" s="3" t="s">
        <v>17</v>
      </c>
      <c r="C19" s="4">
        <v>120</v>
      </c>
      <c r="D19" s="4">
        <v>33</v>
      </c>
      <c r="E19" s="4">
        <v>475</v>
      </c>
      <c r="F19" s="4">
        <v>473</v>
      </c>
      <c r="G19" s="4">
        <v>6</v>
      </c>
      <c r="H19" s="4">
        <v>11152</v>
      </c>
      <c r="I19" s="4">
        <v>1080</v>
      </c>
    </row>
    <row r="20" spans="1:9">
      <c r="A20" s="3">
        <v>10</v>
      </c>
      <c r="B20" s="3" t="s">
        <v>18</v>
      </c>
      <c r="C20" s="4">
        <v>200</v>
      </c>
      <c r="D20" s="4">
        <v>200</v>
      </c>
      <c r="E20" s="4">
        <v>642</v>
      </c>
      <c r="F20" s="4">
        <v>630</v>
      </c>
      <c r="G20" s="4">
        <v>15</v>
      </c>
      <c r="H20" s="4">
        <v>20771</v>
      </c>
      <c r="I20" s="4">
        <v>4200</v>
      </c>
    </row>
    <row r="21" spans="1:9">
      <c r="A21" s="3">
        <v>90</v>
      </c>
      <c r="B21" s="3" t="s">
        <v>19</v>
      </c>
      <c r="C21" s="4">
        <v>10</v>
      </c>
      <c r="D21" s="4">
        <v>20</v>
      </c>
      <c r="E21" s="4">
        <v>25</v>
      </c>
      <c r="F21" s="4">
        <v>24</v>
      </c>
      <c r="G21" s="4">
        <v>1</v>
      </c>
      <c r="H21" s="4">
        <v>56</v>
      </c>
      <c r="I21" s="4">
        <v>10</v>
      </c>
    </row>
    <row r="22" spans="1:9">
      <c r="A22" s="3">
        <v>50</v>
      </c>
      <c r="B22" s="3" t="s">
        <v>20</v>
      </c>
      <c r="C22" s="4">
        <v>10</v>
      </c>
      <c r="D22" s="4">
        <v>500</v>
      </c>
      <c r="E22" s="4">
        <v>1030</v>
      </c>
      <c r="F22" s="4">
        <v>912</v>
      </c>
      <c r="G22" s="4">
        <v>185</v>
      </c>
      <c r="H22" s="4">
        <v>17504</v>
      </c>
      <c r="I22" s="4">
        <v>2005</v>
      </c>
    </row>
    <row r="23" spans="1:9">
      <c r="A23" s="3">
        <v>50</v>
      </c>
      <c r="B23" s="3" t="s">
        <v>21</v>
      </c>
      <c r="C23" s="4">
        <v>10</v>
      </c>
      <c r="D23" s="4">
        <v>33</v>
      </c>
      <c r="E23" s="4">
        <v>39</v>
      </c>
      <c r="F23" s="4">
        <v>39</v>
      </c>
      <c r="G23" s="4">
        <v>0</v>
      </c>
      <c r="H23" s="4">
        <v>97</v>
      </c>
      <c r="I23" s="4">
        <v>1200</v>
      </c>
    </row>
    <row r="24" spans="1:9">
      <c r="A24" s="3">
        <v>50</v>
      </c>
      <c r="B24" s="3" t="s">
        <v>22</v>
      </c>
      <c r="C24" s="4">
        <v>10</v>
      </c>
      <c r="D24" s="4">
        <v>33</v>
      </c>
      <c r="E24" s="4">
        <v>30</v>
      </c>
      <c r="F24" s="4">
        <v>30</v>
      </c>
      <c r="G24" s="4">
        <v>0</v>
      </c>
      <c r="H24" s="4">
        <v>102</v>
      </c>
      <c r="I24" s="4">
        <v>300</v>
      </c>
    </row>
    <row r="25" spans="1:9">
      <c r="A25" s="3">
        <v>50</v>
      </c>
      <c r="B25" s="3" t="s">
        <v>23</v>
      </c>
      <c r="C25" s="4">
        <v>300</v>
      </c>
      <c r="D25" s="4">
        <v>30</v>
      </c>
      <c r="E25" s="4">
        <v>820</v>
      </c>
      <c r="F25" s="4">
        <v>801</v>
      </c>
      <c r="G25" s="4">
        <v>27</v>
      </c>
      <c r="H25" s="4">
        <v>15100</v>
      </c>
      <c r="I25" s="4">
        <v>1200</v>
      </c>
    </row>
    <row r="26" spans="1:9">
      <c r="A26" s="3">
        <v>50</v>
      </c>
      <c r="B26" s="3" t="s">
        <v>24</v>
      </c>
      <c r="C26" s="4">
        <v>200</v>
      </c>
      <c r="D26" s="4">
        <v>33</v>
      </c>
      <c r="E26" s="4">
        <v>586</v>
      </c>
      <c r="F26" s="4">
        <v>579</v>
      </c>
      <c r="G26" s="4">
        <v>11</v>
      </c>
      <c r="H26" s="4">
        <v>17087</v>
      </c>
      <c r="I26" s="4">
        <v>1123</v>
      </c>
    </row>
    <row r="27" spans="1:9">
      <c r="A27" s="3">
        <v>90</v>
      </c>
      <c r="B27" s="3" t="s">
        <v>25</v>
      </c>
      <c r="C27" s="4">
        <v>200</v>
      </c>
      <c r="D27" s="4">
        <v>33</v>
      </c>
      <c r="E27" s="4">
        <v>13</v>
      </c>
      <c r="F27" s="4">
        <v>10</v>
      </c>
      <c r="G27" s="4">
        <v>13</v>
      </c>
      <c r="H27" s="4">
        <v>1100</v>
      </c>
      <c r="I27" s="4">
        <v>1200</v>
      </c>
    </row>
    <row r="28" spans="1:9">
      <c r="A28" s="3">
        <v>90</v>
      </c>
      <c r="B28" s="3" t="s">
        <v>26</v>
      </c>
      <c r="C28" s="4">
        <v>120</v>
      </c>
      <c r="D28" s="4">
        <v>32</v>
      </c>
      <c r="E28" s="4">
        <v>10</v>
      </c>
      <c r="F28" s="4">
        <v>10</v>
      </c>
      <c r="G28" s="4">
        <v>9</v>
      </c>
      <c r="H28" s="4">
        <v>390</v>
      </c>
      <c r="I28" s="4">
        <v>1200</v>
      </c>
    </row>
    <row r="29" spans="1:9">
      <c r="A29" s="3">
        <v>90</v>
      </c>
      <c r="B29" s="3" t="s">
        <v>27</v>
      </c>
      <c r="C29" s="4">
        <v>200</v>
      </c>
      <c r="D29" s="4">
        <v>40</v>
      </c>
      <c r="E29" s="4">
        <v>866</v>
      </c>
      <c r="F29" s="4">
        <v>809</v>
      </c>
      <c r="G29" s="4">
        <v>73</v>
      </c>
      <c r="H29" s="4">
        <v>37879</v>
      </c>
      <c r="I29" s="4">
        <v>987</v>
      </c>
    </row>
    <row r="30" spans="1:9">
      <c r="A30" s="3">
        <v>30</v>
      </c>
      <c r="B30" s="3" t="s">
        <v>28</v>
      </c>
      <c r="C30" s="4">
        <v>300</v>
      </c>
      <c r="D30" s="4">
        <v>30</v>
      </c>
      <c r="E30" s="4">
        <v>10</v>
      </c>
      <c r="F30" s="4">
        <v>10</v>
      </c>
      <c r="G30" s="4">
        <v>10</v>
      </c>
      <c r="H30" s="4">
        <v>1500</v>
      </c>
      <c r="I30" s="4">
        <v>513</v>
      </c>
    </row>
    <row r="31" spans="1:9">
      <c r="A31" s="3">
        <v>40</v>
      </c>
      <c r="B31" s="3" t="s">
        <v>29</v>
      </c>
      <c r="C31" s="4">
        <v>200</v>
      </c>
      <c r="D31" s="4">
        <v>30</v>
      </c>
      <c r="E31" s="4">
        <v>11</v>
      </c>
      <c r="F31" s="4">
        <v>5</v>
      </c>
      <c r="G31" s="4">
        <v>10</v>
      </c>
      <c r="H31" s="4">
        <v>500</v>
      </c>
      <c r="I31" s="4">
        <v>350</v>
      </c>
    </row>
    <row r="32" spans="1:9">
      <c r="A32" s="3">
        <v>20</v>
      </c>
      <c r="B32" s="3" t="s">
        <v>30</v>
      </c>
      <c r="C32" s="4">
        <v>200</v>
      </c>
      <c r="D32" s="4">
        <v>33</v>
      </c>
      <c r="E32" s="4">
        <v>91</v>
      </c>
      <c r="F32" s="4">
        <v>90</v>
      </c>
      <c r="G32" s="4">
        <v>1</v>
      </c>
      <c r="H32" s="4">
        <v>1192</v>
      </c>
      <c r="I32" s="4">
        <v>200</v>
      </c>
    </row>
    <row r="33" spans="1:9">
      <c r="A33" s="3">
        <v>20</v>
      </c>
      <c r="B33" s="3" t="s">
        <v>31</v>
      </c>
      <c r="C33" s="4">
        <v>9</v>
      </c>
      <c r="D33" s="4">
        <v>35</v>
      </c>
      <c r="E33" s="4">
        <v>7</v>
      </c>
      <c r="F33" s="4">
        <v>7</v>
      </c>
      <c r="G33" s="4">
        <v>7</v>
      </c>
      <c r="H33" s="4">
        <v>25</v>
      </c>
      <c r="I33" s="4">
        <v>522</v>
      </c>
    </row>
    <row r="34" spans="1:9">
      <c r="A34" s="3">
        <v>20</v>
      </c>
      <c r="B34" s="3" t="s">
        <v>32</v>
      </c>
      <c r="C34" s="4">
        <v>25</v>
      </c>
      <c r="D34" s="4">
        <v>40</v>
      </c>
      <c r="E34" s="4">
        <v>623</v>
      </c>
      <c r="F34" s="4">
        <v>346</v>
      </c>
      <c r="G34" s="4">
        <v>379</v>
      </c>
      <c r="H34" s="4">
        <v>4126</v>
      </c>
      <c r="I34" s="4">
        <v>870</v>
      </c>
    </row>
    <row r="35" spans="1:9">
      <c r="A35" s="3">
        <v>70</v>
      </c>
      <c r="B35" s="3" t="s">
        <v>33</v>
      </c>
      <c r="C35" s="4">
        <v>20</v>
      </c>
      <c r="D35" s="4">
        <v>24</v>
      </c>
      <c r="E35" s="4">
        <v>907</v>
      </c>
      <c r="F35" s="4">
        <v>323</v>
      </c>
      <c r="G35" s="4">
        <v>744</v>
      </c>
      <c r="H35" s="4">
        <v>3080</v>
      </c>
      <c r="I35" s="4">
        <v>480</v>
      </c>
    </row>
    <row r="36" spans="1:9">
      <c r="A36" s="3">
        <v>20</v>
      </c>
      <c r="B36" s="3" t="s">
        <v>34</v>
      </c>
      <c r="C36" s="4">
        <v>50</v>
      </c>
      <c r="D36" s="4">
        <v>30</v>
      </c>
      <c r="E36" s="4">
        <v>937</v>
      </c>
      <c r="F36" s="4">
        <v>606</v>
      </c>
      <c r="G36" s="4">
        <v>484</v>
      </c>
      <c r="H36" s="4">
        <v>11850</v>
      </c>
      <c r="I36" s="4">
        <v>910</v>
      </c>
    </row>
    <row r="37" spans="1:9">
      <c r="A37" s="3">
        <v>10</v>
      </c>
      <c r="B37" s="3" t="s">
        <v>35</v>
      </c>
      <c r="C37" s="4">
        <v>20</v>
      </c>
      <c r="D37" s="4">
        <v>40</v>
      </c>
      <c r="E37" s="4">
        <v>444</v>
      </c>
      <c r="F37" s="4">
        <v>190</v>
      </c>
      <c r="G37" s="4">
        <v>294</v>
      </c>
      <c r="H37" s="4">
        <v>1751</v>
      </c>
      <c r="I37" s="4">
        <v>420</v>
      </c>
    </row>
    <row r="38" spans="1:9">
      <c r="A38" s="3">
        <v>10</v>
      </c>
      <c r="B38" s="3" t="s">
        <v>36</v>
      </c>
      <c r="C38" s="4">
        <v>40</v>
      </c>
      <c r="D38" s="4">
        <v>56</v>
      </c>
      <c r="E38" s="4">
        <v>2</v>
      </c>
      <c r="F38" s="4">
        <v>2</v>
      </c>
      <c r="G38" s="4">
        <v>2</v>
      </c>
      <c r="H38" s="4">
        <v>40</v>
      </c>
      <c r="I38" s="4">
        <v>160</v>
      </c>
    </row>
    <row r="39" spans="1:9">
      <c r="A39" s="3">
        <v>60</v>
      </c>
      <c r="B39" s="3" t="s">
        <v>37</v>
      </c>
      <c r="C39" s="4">
        <v>70</v>
      </c>
      <c r="D39" s="4">
        <v>32</v>
      </c>
      <c r="E39" s="4">
        <v>748</v>
      </c>
      <c r="F39" s="4">
        <v>736</v>
      </c>
      <c r="G39" s="4">
        <v>53</v>
      </c>
      <c r="H39" s="4">
        <v>46232</v>
      </c>
      <c r="I39" s="4">
        <v>740</v>
      </c>
    </row>
    <row r="40" spans="1:9">
      <c r="A40" s="3">
        <v>90</v>
      </c>
      <c r="B40" s="3" t="s">
        <v>38</v>
      </c>
      <c r="C40" s="4">
        <v>80</v>
      </c>
      <c r="D40" s="4">
        <v>33</v>
      </c>
      <c r="E40" s="4">
        <v>218</v>
      </c>
      <c r="F40" s="4">
        <v>214</v>
      </c>
      <c r="G40" s="4">
        <v>8</v>
      </c>
      <c r="H40" s="4">
        <v>3521</v>
      </c>
      <c r="I40" s="4">
        <v>720</v>
      </c>
    </row>
    <row r="41" spans="1:9">
      <c r="A41" s="3">
        <v>90</v>
      </c>
      <c r="B41" s="3" t="s">
        <v>39</v>
      </c>
      <c r="C41" s="4">
        <v>40</v>
      </c>
      <c r="D41" s="4">
        <v>40</v>
      </c>
      <c r="E41" s="4">
        <v>318</v>
      </c>
      <c r="F41" s="4">
        <v>262</v>
      </c>
      <c r="G41" s="4">
        <v>82</v>
      </c>
      <c r="H41" s="4">
        <v>3920</v>
      </c>
      <c r="I41" s="4">
        <v>1345</v>
      </c>
    </row>
    <row r="42" spans="1:9">
      <c r="A42" s="3">
        <v>90</v>
      </c>
      <c r="B42" s="3" t="s">
        <v>40</v>
      </c>
      <c r="C42" s="4">
        <v>300</v>
      </c>
      <c r="D42" s="4">
        <v>32</v>
      </c>
      <c r="E42" s="4">
        <v>1</v>
      </c>
      <c r="F42" s="4">
        <v>1</v>
      </c>
      <c r="G42" s="4">
        <v>0</v>
      </c>
      <c r="H42" s="4">
        <v>200</v>
      </c>
      <c r="I42" s="4">
        <v>10</v>
      </c>
    </row>
    <row r="43" spans="1:9">
      <c r="A43" s="3">
        <v>70</v>
      </c>
      <c r="B43" s="3" t="s">
        <v>41</v>
      </c>
      <c r="C43" s="4">
        <v>80</v>
      </c>
      <c r="D43" s="4">
        <v>33</v>
      </c>
      <c r="E43" s="4">
        <v>1</v>
      </c>
      <c r="F43" s="4">
        <v>0</v>
      </c>
      <c r="G43" s="4">
        <v>1</v>
      </c>
      <c r="H43" s="4">
        <v>0</v>
      </c>
      <c r="I43" s="4">
        <v>480</v>
      </c>
    </row>
    <row r="44" spans="1:9">
      <c r="A44" s="3">
        <v>10</v>
      </c>
      <c r="B44" s="3" t="s">
        <v>42</v>
      </c>
      <c r="C44" s="4">
        <v>120</v>
      </c>
      <c r="D44" s="4">
        <v>32</v>
      </c>
      <c r="E44" s="4">
        <v>1</v>
      </c>
      <c r="F44" s="4">
        <v>0</v>
      </c>
      <c r="G44" s="4">
        <v>1</v>
      </c>
      <c r="H44" s="4">
        <v>0</v>
      </c>
      <c r="I44" s="4">
        <v>480</v>
      </c>
    </row>
    <row r="45" spans="1:9">
      <c r="A45" s="3">
        <v>10</v>
      </c>
      <c r="B45" s="3" t="s">
        <v>43</v>
      </c>
      <c r="C45" s="4">
        <v>75</v>
      </c>
      <c r="D45" s="4">
        <v>48</v>
      </c>
      <c r="E45" s="4">
        <v>974</v>
      </c>
      <c r="F45" s="4">
        <v>921</v>
      </c>
      <c r="G45" s="4">
        <v>328</v>
      </c>
      <c r="H45" s="4">
        <v>27911</v>
      </c>
      <c r="I45" s="4">
        <v>1313</v>
      </c>
    </row>
    <row r="46" spans="1:9">
      <c r="A46" s="3">
        <v>90</v>
      </c>
      <c r="B46" s="3" t="s">
        <v>44</v>
      </c>
      <c r="C46" s="4">
        <v>570</v>
      </c>
      <c r="D46" s="4">
        <v>33</v>
      </c>
      <c r="E46" s="4">
        <v>681</v>
      </c>
      <c r="F46" s="4">
        <v>680</v>
      </c>
      <c r="G46" s="4">
        <v>6</v>
      </c>
      <c r="H46" s="4">
        <v>43259</v>
      </c>
      <c r="I46" s="4">
        <v>345</v>
      </c>
    </row>
    <row r="47" spans="1:9">
      <c r="A47" s="3">
        <v>60</v>
      </c>
      <c r="B47" s="3" t="s">
        <v>45</v>
      </c>
      <c r="C47" s="4">
        <v>215</v>
      </c>
      <c r="D47" s="4">
        <v>50</v>
      </c>
      <c r="E47" s="4">
        <v>760</v>
      </c>
      <c r="F47" s="4">
        <v>740</v>
      </c>
      <c r="G47" s="4">
        <v>62</v>
      </c>
      <c r="H47" s="4">
        <v>43627</v>
      </c>
      <c r="I47" s="4">
        <v>1432</v>
      </c>
    </row>
    <row r="48" spans="1:9">
      <c r="A48" s="3">
        <v>60</v>
      </c>
      <c r="B48" s="3" t="s">
        <v>46</v>
      </c>
      <c r="C48" s="4">
        <v>215</v>
      </c>
      <c r="D48" s="4">
        <v>50</v>
      </c>
      <c r="E48" s="4">
        <v>425</v>
      </c>
      <c r="F48" s="4">
        <v>424</v>
      </c>
      <c r="G48" s="4">
        <v>3</v>
      </c>
      <c r="H48" s="4">
        <v>13068</v>
      </c>
      <c r="I48" s="4">
        <v>860</v>
      </c>
    </row>
    <row r="49" spans="1:9">
      <c r="A49" s="3">
        <v>60</v>
      </c>
      <c r="B49" s="3" t="s">
        <v>47</v>
      </c>
      <c r="C49" s="4">
        <v>40</v>
      </c>
      <c r="D49" s="4">
        <v>53</v>
      </c>
      <c r="E49" s="4">
        <v>75</v>
      </c>
      <c r="F49" s="4">
        <v>73</v>
      </c>
      <c r="G49" s="4">
        <v>3</v>
      </c>
      <c r="H49" s="4">
        <v>705</v>
      </c>
      <c r="I49" s="4">
        <v>160</v>
      </c>
    </row>
    <row r="50" spans="1:9">
      <c r="A50" s="3">
        <v>10</v>
      </c>
      <c r="B50" s="3" t="s">
        <v>48</v>
      </c>
      <c r="C50" s="4">
        <v>90</v>
      </c>
      <c r="D50" s="4">
        <v>40</v>
      </c>
      <c r="E50" s="4">
        <v>423</v>
      </c>
      <c r="F50" s="4">
        <v>413</v>
      </c>
      <c r="G50" s="4">
        <v>17</v>
      </c>
      <c r="H50" s="4">
        <v>8819</v>
      </c>
      <c r="I50" s="4">
        <v>1432</v>
      </c>
    </row>
    <row r="51" spans="1:9">
      <c r="A51" s="3">
        <v>90</v>
      </c>
      <c r="B51" s="3" t="s">
        <v>49</v>
      </c>
      <c r="C51" s="4">
        <v>260</v>
      </c>
      <c r="D51" s="4">
        <v>20</v>
      </c>
      <c r="E51" s="4">
        <v>392</v>
      </c>
      <c r="F51" s="4">
        <v>392</v>
      </c>
      <c r="G51" s="4">
        <v>1</v>
      </c>
      <c r="H51" s="4">
        <v>6453</v>
      </c>
      <c r="I51" s="4">
        <v>260</v>
      </c>
    </row>
    <row r="52" spans="1:9">
      <c r="A52" s="3">
        <v>90</v>
      </c>
      <c r="B52" s="3" t="s">
        <v>50</v>
      </c>
      <c r="C52" s="4">
        <v>130</v>
      </c>
      <c r="D52" s="4">
        <v>20</v>
      </c>
      <c r="E52" s="4">
        <v>344</v>
      </c>
      <c r="F52" s="4">
        <v>344</v>
      </c>
      <c r="G52" s="4">
        <v>1</v>
      </c>
      <c r="H52" s="4">
        <v>4308</v>
      </c>
      <c r="I52" s="4">
        <v>130</v>
      </c>
    </row>
    <row r="53" spans="1:9">
      <c r="A53" s="3">
        <v>50</v>
      </c>
      <c r="B53" s="3" t="s">
        <v>51</v>
      </c>
      <c r="C53" s="4">
        <v>130</v>
      </c>
      <c r="D53" s="4">
        <v>20</v>
      </c>
      <c r="E53" s="4">
        <v>160</v>
      </c>
      <c r="F53" s="4">
        <v>160</v>
      </c>
      <c r="G53" s="4">
        <v>0</v>
      </c>
      <c r="H53" s="4">
        <v>1114</v>
      </c>
      <c r="I53" s="4">
        <v>60</v>
      </c>
    </row>
    <row r="54" spans="1:9">
      <c r="A54" s="3">
        <v>90</v>
      </c>
      <c r="B54" s="3" t="s">
        <v>52</v>
      </c>
      <c r="C54" s="4">
        <v>260</v>
      </c>
      <c r="D54" s="4">
        <v>20</v>
      </c>
      <c r="E54" s="4">
        <v>96</v>
      </c>
      <c r="F54" s="4">
        <v>96</v>
      </c>
      <c r="G54" s="4">
        <v>0</v>
      </c>
      <c r="H54" s="4">
        <v>803</v>
      </c>
      <c r="I54" s="4">
        <v>50</v>
      </c>
    </row>
    <row r="55" spans="1:9">
      <c r="A55" s="3">
        <v>50</v>
      </c>
      <c r="B55" s="3" t="s">
        <v>53</v>
      </c>
      <c r="C55" s="4">
        <v>200</v>
      </c>
      <c r="D55" s="4">
        <v>33</v>
      </c>
      <c r="E55" s="4">
        <v>799</v>
      </c>
      <c r="F55" s="4">
        <v>739</v>
      </c>
      <c r="G55" s="4">
        <v>80</v>
      </c>
      <c r="H55" s="4">
        <v>36613</v>
      </c>
      <c r="I55" s="4">
        <v>1187</v>
      </c>
    </row>
    <row r="56" spans="1:9">
      <c r="A56" s="3">
        <v>50</v>
      </c>
      <c r="B56" s="3" t="s">
        <v>54</v>
      </c>
      <c r="C56" s="4">
        <v>100</v>
      </c>
      <c r="D56" s="4">
        <v>50</v>
      </c>
      <c r="E56" s="4">
        <v>627</v>
      </c>
      <c r="F56" s="4">
        <v>35</v>
      </c>
      <c r="G56" s="4">
        <v>0</v>
      </c>
      <c r="H56" s="4">
        <v>14678</v>
      </c>
      <c r="I56" s="4">
        <v>1942</v>
      </c>
    </row>
    <row r="57" spans="1:9">
      <c r="A57" s="3">
        <v>50</v>
      </c>
      <c r="B57" s="3" t="s">
        <v>55</v>
      </c>
      <c r="C57" s="4">
        <v>200</v>
      </c>
      <c r="D57" s="4">
        <v>20</v>
      </c>
      <c r="E57" s="4">
        <v>1</v>
      </c>
      <c r="F57" s="4">
        <v>1</v>
      </c>
      <c r="G57" s="4">
        <v>0</v>
      </c>
      <c r="H57" s="4">
        <v>1</v>
      </c>
      <c r="I57" s="4">
        <v>80</v>
      </c>
    </row>
    <row r="58" spans="1:9">
      <c r="A58" s="3">
        <v>50</v>
      </c>
      <c r="B58" s="3" t="s">
        <v>56</v>
      </c>
      <c r="C58" s="4">
        <v>100</v>
      </c>
      <c r="D58" s="4">
        <v>33</v>
      </c>
      <c r="E58" s="4">
        <v>86</v>
      </c>
      <c r="F58" s="4">
        <v>86</v>
      </c>
      <c r="G58" s="4">
        <v>0</v>
      </c>
      <c r="H58" s="4">
        <v>1045</v>
      </c>
      <c r="I58" s="4">
        <v>96</v>
      </c>
    </row>
    <row r="59" spans="1:9">
      <c r="A59" s="3">
        <v>30</v>
      </c>
      <c r="B59" s="3" t="s">
        <v>57</v>
      </c>
      <c r="C59" s="4">
        <v>40</v>
      </c>
      <c r="D59" s="4">
        <v>33</v>
      </c>
      <c r="E59" s="4">
        <v>36</v>
      </c>
      <c r="F59" s="4">
        <v>36</v>
      </c>
      <c r="G59" s="4">
        <v>0</v>
      </c>
      <c r="H59" s="4">
        <v>336</v>
      </c>
      <c r="I59" s="4">
        <v>45</v>
      </c>
    </row>
    <row r="60" spans="1:9">
      <c r="A60" s="3">
        <v>30</v>
      </c>
      <c r="B60" s="3" t="s">
        <v>58</v>
      </c>
      <c r="C60" s="4">
        <v>60</v>
      </c>
      <c r="D60" s="4">
        <v>33</v>
      </c>
      <c r="E60" s="4">
        <v>440</v>
      </c>
      <c r="F60" s="4">
        <v>440</v>
      </c>
      <c r="G60" s="4">
        <v>0</v>
      </c>
      <c r="H60" s="4">
        <v>9599</v>
      </c>
      <c r="I60" s="4">
        <v>534</v>
      </c>
    </row>
    <row r="61" spans="1:9">
      <c r="A61" s="3">
        <v>90</v>
      </c>
      <c r="B61" s="3" t="s">
        <v>59</v>
      </c>
      <c r="C61" s="4">
        <v>400</v>
      </c>
      <c r="D61" s="4">
        <v>33</v>
      </c>
      <c r="E61" s="4">
        <v>823</v>
      </c>
      <c r="F61" s="4">
        <v>823</v>
      </c>
      <c r="G61" s="4">
        <v>0</v>
      </c>
      <c r="H61" s="4">
        <v>32651</v>
      </c>
      <c r="I61" s="4">
        <v>200</v>
      </c>
    </row>
    <row r="62" spans="1:9">
      <c r="A62" s="3">
        <v>60</v>
      </c>
      <c r="B62" s="3" t="s">
        <v>60</v>
      </c>
      <c r="C62" s="4">
        <v>100</v>
      </c>
      <c r="D62" s="4">
        <v>33</v>
      </c>
      <c r="E62" s="4">
        <v>41</v>
      </c>
      <c r="F62" s="4">
        <v>41</v>
      </c>
      <c r="G62" s="4">
        <v>0</v>
      </c>
      <c r="H62" s="4">
        <v>254</v>
      </c>
      <c r="I62" s="4">
        <v>40</v>
      </c>
    </row>
    <row r="63" spans="1:9">
      <c r="A63" s="3">
        <v>90</v>
      </c>
      <c r="B63" s="3" t="s">
        <v>61</v>
      </c>
      <c r="C63" s="4">
        <v>160</v>
      </c>
      <c r="D63" s="4">
        <v>32</v>
      </c>
      <c r="E63" s="4">
        <v>20</v>
      </c>
      <c r="F63" s="4">
        <v>20</v>
      </c>
      <c r="G63" s="4">
        <v>1</v>
      </c>
      <c r="H63" s="4">
        <v>662</v>
      </c>
      <c r="I63" s="4">
        <v>160</v>
      </c>
    </row>
    <row r="64" spans="1:9">
      <c r="A64" s="3">
        <v>70</v>
      </c>
      <c r="B64" s="3" t="s">
        <v>62</v>
      </c>
      <c r="C64" s="4">
        <v>75</v>
      </c>
      <c r="D64" s="4">
        <v>20</v>
      </c>
      <c r="E64" s="4">
        <v>88</v>
      </c>
      <c r="F64" s="4">
        <v>88</v>
      </c>
      <c r="G64" s="4">
        <v>0</v>
      </c>
      <c r="H64" s="4">
        <v>717</v>
      </c>
      <c r="I64" s="4">
        <v>120</v>
      </c>
    </row>
    <row r="65" spans="1:9">
      <c r="A65" s="3">
        <v>20</v>
      </c>
      <c r="B65" s="3" t="s">
        <v>63</v>
      </c>
      <c r="C65" s="4">
        <v>75</v>
      </c>
      <c r="D65" s="4">
        <v>33</v>
      </c>
      <c r="E65" s="4">
        <v>189</v>
      </c>
      <c r="F65" s="4">
        <v>188</v>
      </c>
      <c r="G65" s="4">
        <v>1</v>
      </c>
      <c r="H65" s="4">
        <v>2035</v>
      </c>
      <c r="I65" s="4">
        <v>150</v>
      </c>
    </row>
    <row r="66" spans="1:9">
      <c r="A66" s="3">
        <v>20</v>
      </c>
      <c r="B66" s="3" t="s">
        <v>64</v>
      </c>
      <c r="C66" s="4">
        <v>200</v>
      </c>
      <c r="D66" s="4">
        <v>20</v>
      </c>
      <c r="E66" s="4">
        <v>554</v>
      </c>
      <c r="F66" s="4">
        <v>554</v>
      </c>
      <c r="G66" s="4">
        <v>0</v>
      </c>
      <c r="H66" s="4">
        <v>7145</v>
      </c>
      <c r="I66" s="4">
        <v>146</v>
      </c>
    </row>
    <row r="67" spans="1:9">
      <c r="A67" s="3">
        <v>90</v>
      </c>
      <c r="B67" s="3" t="s">
        <v>65</v>
      </c>
      <c r="C67" s="4">
        <v>200</v>
      </c>
      <c r="D67" s="4">
        <v>20</v>
      </c>
      <c r="E67" s="4">
        <v>177</v>
      </c>
      <c r="F67" s="4">
        <v>177</v>
      </c>
      <c r="G67" s="4">
        <v>0</v>
      </c>
      <c r="H67" s="4">
        <v>1661</v>
      </c>
      <c r="I67" s="4">
        <v>92</v>
      </c>
    </row>
    <row r="68" spans="1:9">
      <c r="A68" s="3">
        <v>20</v>
      </c>
      <c r="B68" s="3" t="s">
        <v>66</v>
      </c>
      <c r="C68" s="4">
        <v>80</v>
      </c>
      <c r="D68" s="4">
        <v>40</v>
      </c>
      <c r="E68" s="4">
        <v>1438</v>
      </c>
      <c r="F68" s="4">
        <v>1405</v>
      </c>
      <c r="G68" s="4">
        <v>144</v>
      </c>
      <c r="H68" s="4">
        <v>34426</v>
      </c>
      <c r="I68" s="4">
        <v>1076</v>
      </c>
    </row>
    <row r="69" spans="1:9">
      <c r="A69" s="3">
        <v>90</v>
      </c>
      <c r="B69" s="3" t="s">
        <v>67</v>
      </c>
      <c r="C69" s="4">
        <v>50</v>
      </c>
      <c r="D69" s="4">
        <v>18</v>
      </c>
      <c r="E69" s="4">
        <v>928</v>
      </c>
      <c r="F69" s="4">
        <v>592</v>
      </c>
      <c r="G69" s="4">
        <v>487</v>
      </c>
      <c r="H69" s="4">
        <v>11987</v>
      </c>
      <c r="I69" s="4">
        <v>543</v>
      </c>
    </row>
    <row r="70" spans="1:9">
      <c r="A70" s="3">
        <v>40</v>
      </c>
      <c r="B70" s="3" t="s">
        <v>68</v>
      </c>
      <c r="C70" s="4">
        <v>160</v>
      </c>
      <c r="D70" s="4">
        <v>32</v>
      </c>
      <c r="E70" s="4">
        <v>690</v>
      </c>
      <c r="F70" s="4">
        <v>647</v>
      </c>
      <c r="G70" s="4">
        <v>53</v>
      </c>
      <c r="H70" s="4">
        <v>20752</v>
      </c>
      <c r="I70" s="4">
        <v>457</v>
      </c>
    </row>
    <row r="71" spans="1:9">
      <c r="A71" s="3">
        <v>30</v>
      </c>
      <c r="B71" s="3" t="s">
        <v>69</v>
      </c>
      <c r="C71" s="4">
        <v>40</v>
      </c>
      <c r="D71" s="4">
        <v>44</v>
      </c>
      <c r="E71" s="4">
        <v>1263</v>
      </c>
      <c r="F71" s="4">
        <v>367</v>
      </c>
      <c r="G71" s="4">
        <v>1018</v>
      </c>
      <c r="H71" s="4">
        <v>1387</v>
      </c>
      <c r="I71" s="4">
        <v>1510</v>
      </c>
    </row>
    <row r="72" spans="1:9">
      <c r="A72" s="3">
        <v>30</v>
      </c>
      <c r="B72" s="3" t="s">
        <v>70</v>
      </c>
      <c r="C72" s="4">
        <v>300</v>
      </c>
      <c r="D72" s="4">
        <v>20</v>
      </c>
      <c r="E72" s="4">
        <v>397</v>
      </c>
      <c r="F72" s="4">
        <v>343</v>
      </c>
      <c r="G72" s="4">
        <v>63</v>
      </c>
      <c r="H72" s="4">
        <v>23982</v>
      </c>
      <c r="I72" s="4">
        <v>603</v>
      </c>
    </row>
    <row r="73" spans="1:9">
      <c r="A73" s="3">
        <v>30</v>
      </c>
      <c r="B73" s="3" t="s">
        <v>71</v>
      </c>
      <c r="C73" s="4">
        <v>40</v>
      </c>
      <c r="D73" s="4">
        <v>40</v>
      </c>
      <c r="E73" s="4">
        <v>65</v>
      </c>
      <c r="F73" s="4">
        <v>60</v>
      </c>
      <c r="G73" s="4">
        <v>18</v>
      </c>
      <c r="H73" s="4">
        <v>1029</v>
      </c>
      <c r="I73" s="4">
        <v>840</v>
      </c>
    </row>
    <row r="74" spans="1:9">
      <c r="A74" s="3">
        <v>30</v>
      </c>
      <c r="B74" s="3" t="s">
        <v>72</v>
      </c>
      <c r="C74" s="4">
        <v>40</v>
      </c>
      <c r="D74" s="4">
        <v>40</v>
      </c>
      <c r="E74" s="4">
        <v>10</v>
      </c>
      <c r="F74" s="4">
        <v>10</v>
      </c>
      <c r="G74" s="4">
        <v>0</v>
      </c>
      <c r="H74" s="4">
        <v>88</v>
      </c>
      <c r="I74" s="4">
        <v>128</v>
      </c>
    </row>
    <row r="75" spans="1:9">
      <c r="A75" s="3">
        <v>90</v>
      </c>
      <c r="B75" s="3" t="s">
        <v>73</v>
      </c>
      <c r="C75" s="4">
        <v>100</v>
      </c>
      <c r="D75" s="4">
        <v>80</v>
      </c>
      <c r="E75" s="4">
        <v>1156</v>
      </c>
      <c r="F75" s="4">
        <v>790</v>
      </c>
      <c r="G75" s="4">
        <v>428</v>
      </c>
      <c r="H75" s="4">
        <v>23459</v>
      </c>
      <c r="I75" s="4">
        <v>987</v>
      </c>
    </row>
    <row r="76" spans="1:9">
      <c r="A76" s="3">
        <v>30</v>
      </c>
      <c r="B76" s="3" t="s">
        <v>74</v>
      </c>
      <c r="C76" s="4">
        <v>120</v>
      </c>
      <c r="D76" s="4">
        <v>33</v>
      </c>
      <c r="E76" s="4">
        <v>26</v>
      </c>
      <c r="F76" s="4">
        <v>26</v>
      </c>
      <c r="G76" s="4">
        <v>1</v>
      </c>
      <c r="H76" s="4">
        <v>297</v>
      </c>
      <c r="I76" s="4">
        <v>120</v>
      </c>
    </row>
    <row r="77" spans="1:9">
      <c r="A77" s="3">
        <v>30</v>
      </c>
      <c r="B77" s="3" t="s">
        <v>75</v>
      </c>
      <c r="C77" s="4">
        <v>100</v>
      </c>
      <c r="D77" s="4">
        <v>33</v>
      </c>
      <c r="E77" s="4">
        <v>523</v>
      </c>
      <c r="F77" s="4">
        <v>487</v>
      </c>
      <c r="G77" s="4">
        <v>44</v>
      </c>
      <c r="H77" s="4">
        <v>11276</v>
      </c>
      <c r="I77" s="4">
        <v>680</v>
      </c>
    </row>
    <row r="78" spans="1:9">
      <c r="A78" s="3">
        <v>30</v>
      </c>
      <c r="B78" s="3" t="s">
        <v>75</v>
      </c>
      <c r="C78" s="4">
        <v>120</v>
      </c>
      <c r="D78" s="4">
        <v>33</v>
      </c>
      <c r="E78" s="4">
        <v>11</v>
      </c>
      <c r="F78" s="4">
        <v>11</v>
      </c>
      <c r="G78" s="4">
        <v>0</v>
      </c>
      <c r="H78" s="4">
        <v>373</v>
      </c>
      <c r="I78" s="4">
        <v>230</v>
      </c>
    </row>
    <row r="79" spans="1:9">
      <c r="A79" s="3">
        <v>30</v>
      </c>
      <c r="B79" s="3" t="s">
        <v>76</v>
      </c>
      <c r="C79" s="4">
        <v>200</v>
      </c>
      <c r="D79" s="4">
        <v>30</v>
      </c>
      <c r="E79" s="4">
        <v>515</v>
      </c>
      <c r="F79" s="4">
        <v>511</v>
      </c>
      <c r="G79" s="4">
        <v>7</v>
      </c>
      <c r="H79" s="4">
        <v>13575</v>
      </c>
      <c r="I79" s="4">
        <v>976</v>
      </c>
    </row>
    <row r="80" spans="1:9">
      <c r="A80" s="3">
        <v>30</v>
      </c>
      <c r="B80" s="3" t="s">
        <v>77</v>
      </c>
      <c r="C80" s="4">
        <v>300</v>
      </c>
      <c r="D80" s="4">
        <v>30</v>
      </c>
      <c r="E80" s="4">
        <v>685</v>
      </c>
      <c r="F80" s="4">
        <v>679</v>
      </c>
      <c r="G80" s="4">
        <v>9</v>
      </c>
      <c r="H80" s="4">
        <v>24498</v>
      </c>
      <c r="I80" s="4">
        <v>546</v>
      </c>
    </row>
    <row r="81" spans="1:9">
      <c r="A81" s="3">
        <v>90</v>
      </c>
      <c r="B81" s="3" t="s">
        <v>78</v>
      </c>
      <c r="C81" s="4">
        <v>160</v>
      </c>
      <c r="D81" s="4">
        <v>40</v>
      </c>
      <c r="E81" s="4">
        <v>47</v>
      </c>
      <c r="F81" s="4">
        <v>41</v>
      </c>
      <c r="G81" s="4">
        <v>11</v>
      </c>
      <c r="H81" s="4">
        <v>2197</v>
      </c>
      <c r="I81" s="4">
        <v>1040</v>
      </c>
    </row>
    <row r="82" spans="1:9">
      <c r="A82" s="3">
        <v>30</v>
      </c>
      <c r="B82" s="3" t="s">
        <v>79</v>
      </c>
      <c r="C82" s="4">
        <v>70</v>
      </c>
      <c r="D82" s="4">
        <v>54</v>
      </c>
      <c r="E82" s="4">
        <v>22</v>
      </c>
      <c r="F82" s="4">
        <v>19</v>
      </c>
      <c r="G82" s="4">
        <v>12</v>
      </c>
      <c r="H82" s="4">
        <v>515</v>
      </c>
      <c r="I82" s="4">
        <v>2030</v>
      </c>
    </row>
    <row r="83" spans="1:9">
      <c r="A83" s="3">
        <v>30</v>
      </c>
      <c r="B83" s="3" t="s">
        <v>80</v>
      </c>
      <c r="C83" s="4">
        <v>154</v>
      </c>
      <c r="D83" s="4">
        <v>33</v>
      </c>
      <c r="E83" s="4">
        <v>12</v>
      </c>
      <c r="F83" s="4">
        <v>12</v>
      </c>
      <c r="G83" s="4">
        <v>1</v>
      </c>
      <c r="H83" s="4">
        <v>306</v>
      </c>
      <c r="I83" s="4">
        <v>154</v>
      </c>
    </row>
    <row r="84" spans="1:9">
      <c r="A84" s="3">
        <v>90</v>
      </c>
      <c r="B84" s="3" t="s">
        <v>81</v>
      </c>
      <c r="C84" s="4">
        <v>50</v>
      </c>
      <c r="D84" s="4">
        <v>36</v>
      </c>
      <c r="E84" s="4">
        <v>303</v>
      </c>
      <c r="F84" s="4">
        <v>214</v>
      </c>
      <c r="G84" s="4">
        <v>97</v>
      </c>
      <c r="H84" s="4">
        <v>3438</v>
      </c>
      <c r="I84" s="4">
        <v>1289</v>
      </c>
    </row>
    <row r="85" spans="1:9">
      <c r="A85" s="3">
        <v>90</v>
      </c>
      <c r="B85" s="3" t="s">
        <v>82</v>
      </c>
      <c r="C85" s="4">
        <v>9</v>
      </c>
      <c r="D85" s="4">
        <v>33</v>
      </c>
      <c r="E85" s="4">
        <v>1</v>
      </c>
      <c r="F85" s="4">
        <v>1</v>
      </c>
      <c r="G85" s="4">
        <v>0</v>
      </c>
      <c r="H85" s="4">
        <v>5</v>
      </c>
      <c r="I85" s="4">
        <v>40</v>
      </c>
    </row>
    <row r="86" spans="1:9">
      <c r="A86" s="3">
        <v>90</v>
      </c>
      <c r="B86" s="3" t="s">
        <v>83</v>
      </c>
      <c r="C86" s="4">
        <v>260</v>
      </c>
      <c r="D86" s="4">
        <v>20</v>
      </c>
      <c r="E86" s="4">
        <v>459</v>
      </c>
      <c r="F86" s="4">
        <v>459</v>
      </c>
      <c r="G86" s="4">
        <v>3</v>
      </c>
      <c r="H86" s="4">
        <v>13058</v>
      </c>
      <c r="I86" s="4">
        <v>480</v>
      </c>
    </row>
    <row r="87" spans="1:9">
      <c r="A87" s="3">
        <v>20</v>
      </c>
      <c r="B87" s="3" t="s">
        <v>84</v>
      </c>
      <c r="C87" s="4">
        <v>300</v>
      </c>
      <c r="D87" s="4">
        <v>30</v>
      </c>
      <c r="E87" s="4">
        <v>592</v>
      </c>
      <c r="F87" s="4">
        <v>588</v>
      </c>
      <c r="G87" s="4">
        <v>8</v>
      </c>
      <c r="H87" s="4">
        <v>23373</v>
      </c>
      <c r="I87" s="4">
        <v>543</v>
      </c>
    </row>
    <row r="88" spans="1:9">
      <c r="A88" s="3">
        <v>50</v>
      </c>
      <c r="B88" s="3" t="s">
        <v>85</v>
      </c>
      <c r="C88" s="4">
        <v>300</v>
      </c>
      <c r="D88" s="4">
        <v>30</v>
      </c>
      <c r="E88" s="4">
        <v>290</v>
      </c>
      <c r="F88" s="4">
        <v>290</v>
      </c>
      <c r="G88" s="4">
        <v>0</v>
      </c>
      <c r="H88" s="4">
        <v>6320</v>
      </c>
      <c r="I88" s="4">
        <v>302</v>
      </c>
    </row>
    <row r="89" spans="1:9">
      <c r="A89" s="3">
        <v>90</v>
      </c>
      <c r="B89" s="3" t="s">
        <v>86</v>
      </c>
      <c r="C89" s="4">
        <v>300</v>
      </c>
      <c r="D89" s="4">
        <v>30</v>
      </c>
      <c r="E89" s="4">
        <v>798</v>
      </c>
      <c r="F89" s="4">
        <v>777</v>
      </c>
      <c r="G89" s="4">
        <v>38</v>
      </c>
      <c r="H89" s="4">
        <v>1760</v>
      </c>
      <c r="I89" s="4">
        <v>670</v>
      </c>
    </row>
    <row r="90" spans="1:9">
      <c r="A90" s="3">
        <v>70</v>
      </c>
      <c r="B90" s="3" t="s">
        <v>87</v>
      </c>
      <c r="C90" s="4">
        <v>200</v>
      </c>
      <c r="D90" s="4">
        <v>33</v>
      </c>
      <c r="E90" s="4">
        <v>782</v>
      </c>
      <c r="F90" s="4">
        <v>734</v>
      </c>
      <c r="G90" s="4">
        <v>69</v>
      </c>
      <c r="H90" s="4">
        <v>10310</v>
      </c>
      <c r="I90" s="4">
        <v>1256</v>
      </c>
    </row>
    <row r="91" spans="1:9">
      <c r="A91" s="3">
        <v>10</v>
      </c>
      <c r="B91" s="3" t="s">
        <v>88</v>
      </c>
      <c r="C91" s="4">
        <v>160</v>
      </c>
      <c r="D91" s="4">
        <v>32</v>
      </c>
      <c r="E91" s="4">
        <v>1480</v>
      </c>
      <c r="F91" s="4">
        <v>1032</v>
      </c>
      <c r="G91" s="4">
        <v>718</v>
      </c>
      <c r="H91" s="4">
        <v>63533</v>
      </c>
      <c r="I91" s="4">
        <v>640</v>
      </c>
    </row>
  </sheetData>
  <phoneticPr fontId="0" type="noConversion"/>
  <printOptions horizontalCentered="1" gridLines="1" gridLinesSet="0"/>
  <pageMargins left="0.78740157480314965" right="0.78740157480314965" top="0.98425196850393704" bottom="0.98425196850393704" header="0.51181102362204722" footer="0.51181102362204722"/>
  <pageSetup paperSize="9" scale="76" fitToHeight="2" orientation="landscape" horizontalDpi="4294967292" r:id="rId1"/>
  <headerFooter alignWithMargins="0">
    <oddHeader>&amp;L&amp;10Curso: Picking&amp;C&amp;10Libro: Caso1.xls&amp;RHoja: Alfabetico</oddHeader>
    <oddFooter>&amp;LSalidas : clasificación alfabética&amp;C &amp;RPágina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H22" sqref="H22"/>
    </sheetView>
  </sheetViews>
  <sheetFormatPr baseColWidth="10" defaultRowHeight="13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18"/>
  <sheetViews>
    <sheetView topLeftCell="A109" workbookViewId="0">
      <selection activeCell="O23" sqref="O22:O23"/>
    </sheetView>
  </sheetViews>
  <sheetFormatPr baseColWidth="10" defaultColWidth="11.140625" defaultRowHeight="14.4" outlineLevelRow="4"/>
  <cols>
    <col min="1" max="1" width="16.140625" style="3" customWidth="1"/>
    <col min="2" max="2" width="47.42578125" style="3" customWidth="1"/>
    <col min="3" max="3" width="14.140625" style="4" customWidth="1"/>
    <col min="4" max="4" width="16" style="4" customWidth="1"/>
    <col min="5" max="5" width="11.140625" style="4"/>
    <col min="6" max="6" width="15.140625" style="4" customWidth="1"/>
    <col min="7" max="7" width="11.140625" style="4"/>
    <col min="8" max="8" width="22.140625" style="4" customWidth="1"/>
    <col min="9" max="9" width="18.42578125" style="4" customWidth="1"/>
    <col min="10" max="16384" width="11.140625" style="3"/>
  </cols>
  <sheetData>
    <row r="1" spans="1:9" ht="32.25" customHeight="1">
      <c r="A1" s="14" t="s">
        <v>99</v>
      </c>
      <c r="B1" s="14" t="s">
        <v>100</v>
      </c>
      <c r="C1" s="13" t="s">
        <v>106</v>
      </c>
      <c r="D1" s="13" t="s">
        <v>101</v>
      </c>
      <c r="E1" s="13" t="s">
        <v>102</v>
      </c>
      <c r="F1" s="13" t="s">
        <v>103</v>
      </c>
      <c r="G1" s="13" t="s">
        <v>104</v>
      </c>
      <c r="H1" s="13" t="s">
        <v>145</v>
      </c>
      <c r="I1" s="13" t="s">
        <v>109</v>
      </c>
    </row>
    <row r="2" spans="1:9" outlineLevel="4">
      <c r="A2" s="3">
        <v>10</v>
      </c>
      <c r="B2" s="3" t="s">
        <v>88</v>
      </c>
      <c r="C2" s="4">
        <v>160</v>
      </c>
      <c r="D2" s="4">
        <v>32</v>
      </c>
      <c r="E2" s="4">
        <v>1480</v>
      </c>
      <c r="F2" s="4">
        <v>1032</v>
      </c>
      <c r="G2" s="4">
        <v>718</v>
      </c>
      <c r="H2" s="4">
        <v>63533</v>
      </c>
      <c r="I2" s="4">
        <v>640</v>
      </c>
    </row>
    <row r="3" spans="1:9" outlineLevel="4">
      <c r="A3" s="3">
        <v>10</v>
      </c>
      <c r="B3" s="3" t="s">
        <v>16</v>
      </c>
      <c r="C3" s="4">
        <v>7</v>
      </c>
      <c r="D3" s="4">
        <v>4000</v>
      </c>
      <c r="E3" s="4">
        <v>1425</v>
      </c>
      <c r="F3" s="4">
        <v>485</v>
      </c>
      <c r="G3" s="4">
        <v>1124</v>
      </c>
      <c r="H3" s="4">
        <v>7652</v>
      </c>
      <c r="I3" s="4">
        <v>162000</v>
      </c>
    </row>
    <row r="4" spans="1:9" outlineLevel="4">
      <c r="A4" s="3">
        <v>10</v>
      </c>
      <c r="B4" s="3" t="s">
        <v>43</v>
      </c>
      <c r="C4" s="4">
        <v>75</v>
      </c>
      <c r="D4" s="4">
        <v>48</v>
      </c>
      <c r="E4" s="4">
        <v>974</v>
      </c>
      <c r="F4" s="4">
        <v>921</v>
      </c>
      <c r="G4" s="4">
        <v>328</v>
      </c>
      <c r="H4" s="4">
        <v>27911</v>
      </c>
      <c r="I4" s="4">
        <v>1313</v>
      </c>
    </row>
    <row r="5" spans="1:9" outlineLevel="4">
      <c r="A5" s="3">
        <v>10</v>
      </c>
      <c r="B5" s="3" t="s">
        <v>18</v>
      </c>
      <c r="C5" s="4">
        <v>200</v>
      </c>
      <c r="D5" s="4">
        <v>200</v>
      </c>
      <c r="E5" s="4">
        <v>642</v>
      </c>
      <c r="F5" s="4">
        <v>630</v>
      </c>
      <c r="G5" s="4">
        <v>15</v>
      </c>
      <c r="H5" s="4">
        <v>20771</v>
      </c>
      <c r="I5" s="4">
        <v>4200</v>
      </c>
    </row>
    <row r="6" spans="1:9" outlineLevel="4">
      <c r="A6" s="3">
        <v>10</v>
      </c>
      <c r="B6" s="3" t="s">
        <v>7</v>
      </c>
      <c r="C6" s="4">
        <v>600</v>
      </c>
      <c r="D6" s="4">
        <v>33</v>
      </c>
      <c r="E6" s="4">
        <v>486</v>
      </c>
      <c r="F6" s="4">
        <v>485</v>
      </c>
      <c r="G6" s="4">
        <v>1</v>
      </c>
      <c r="H6" s="4">
        <v>21133</v>
      </c>
      <c r="I6" s="4">
        <v>600</v>
      </c>
    </row>
    <row r="7" spans="1:9" outlineLevel="4">
      <c r="A7" s="3">
        <v>10</v>
      </c>
      <c r="B7" s="3" t="s">
        <v>17</v>
      </c>
      <c r="C7" s="4">
        <v>120</v>
      </c>
      <c r="D7" s="4">
        <v>33</v>
      </c>
      <c r="E7" s="4">
        <v>475</v>
      </c>
      <c r="F7" s="4">
        <v>473</v>
      </c>
      <c r="G7" s="4">
        <v>6</v>
      </c>
      <c r="H7" s="4">
        <v>11152</v>
      </c>
      <c r="I7" s="4">
        <v>1080</v>
      </c>
    </row>
    <row r="8" spans="1:9" outlineLevel="4">
      <c r="A8" s="3">
        <v>10</v>
      </c>
      <c r="B8" s="3" t="s">
        <v>35</v>
      </c>
      <c r="C8" s="4">
        <v>20</v>
      </c>
      <c r="D8" s="4">
        <v>40</v>
      </c>
      <c r="E8" s="4">
        <v>444</v>
      </c>
      <c r="F8" s="4">
        <v>190</v>
      </c>
      <c r="G8" s="4">
        <v>294</v>
      </c>
      <c r="H8" s="4">
        <v>1751</v>
      </c>
      <c r="I8" s="4">
        <v>420</v>
      </c>
    </row>
    <row r="9" spans="1:9" outlineLevel="4">
      <c r="A9" s="3">
        <v>10</v>
      </c>
      <c r="B9" s="3" t="s">
        <v>48</v>
      </c>
      <c r="C9" s="4">
        <v>90</v>
      </c>
      <c r="D9" s="4">
        <v>40</v>
      </c>
      <c r="E9" s="4">
        <v>423</v>
      </c>
      <c r="F9" s="4">
        <v>413</v>
      </c>
      <c r="G9" s="4">
        <v>17</v>
      </c>
      <c r="H9" s="4">
        <v>8819</v>
      </c>
      <c r="I9" s="4">
        <v>1432</v>
      </c>
    </row>
    <row r="10" spans="1:9" outlineLevel="4">
      <c r="A10" s="3">
        <v>10</v>
      </c>
      <c r="B10" s="3" t="s">
        <v>5</v>
      </c>
      <c r="C10" s="4">
        <v>40</v>
      </c>
      <c r="D10" s="4">
        <v>250</v>
      </c>
      <c r="E10" s="4">
        <v>390</v>
      </c>
      <c r="F10" s="4">
        <v>201</v>
      </c>
      <c r="G10" s="4">
        <v>203</v>
      </c>
      <c r="H10" s="4">
        <v>3006</v>
      </c>
      <c r="I10" s="4">
        <v>12400</v>
      </c>
    </row>
    <row r="11" spans="1:9" outlineLevel="4">
      <c r="A11" s="3">
        <v>10</v>
      </c>
      <c r="B11" s="3" t="s">
        <v>8</v>
      </c>
      <c r="C11" s="4">
        <v>300</v>
      </c>
      <c r="D11" s="4">
        <v>33</v>
      </c>
      <c r="E11" s="4">
        <v>227</v>
      </c>
      <c r="F11" s="4">
        <v>227</v>
      </c>
      <c r="G11" s="4">
        <v>0</v>
      </c>
      <c r="H11" s="4">
        <v>4506</v>
      </c>
      <c r="I11" s="4">
        <v>100</v>
      </c>
    </row>
    <row r="12" spans="1:9" outlineLevel="4">
      <c r="A12" s="3">
        <v>10</v>
      </c>
      <c r="B12" s="3" t="s">
        <v>15</v>
      </c>
      <c r="C12" s="4">
        <v>40</v>
      </c>
      <c r="D12" s="4">
        <v>100</v>
      </c>
      <c r="E12" s="4">
        <v>12</v>
      </c>
      <c r="F12" s="4">
        <v>6</v>
      </c>
      <c r="G12" s="4">
        <v>10</v>
      </c>
      <c r="H12" s="4">
        <v>120</v>
      </c>
      <c r="I12" s="4">
        <v>3680</v>
      </c>
    </row>
    <row r="13" spans="1:9" outlineLevel="4">
      <c r="A13" s="3">
        <v>10</v>
      </c>
      <c r="B13" s="3" t="s">
        <v>36</v>
      </c>
      <c r="C13" s="4">
        <v>40</v>
      </c>
      <c r="D13" s="4">
        <v>56</v>
      </c>
      <c r="E13" s="4">
        <v>2</v>
      </c>
      <c r="F13" s="4">
        <v>2</v>
      </c>
      <c r="G13" s="4">
        <v>2</v>
      </c>
      <c r="H13" s="4">
        <v>40</v>
      </c>
      <c r="I13" s="4">
        <v>160</v>
      </c>
    </row>
    <row r="14" spans="1:9" outlineLevel="4">
      <c r="A14" s="3">
        <v>10</v>
      </c>
      <c r="B14" s="3" t="s">
        <v>42</v>
      </c>
      <c r="C14" s="4">
        <v>120</v>
      </c>
      <c r="D14" s="4">
        <v>32</v>
      </c>
      <c r="E14" s="4">
        <v>1</v>
      </c>
      <c r="F14" s="4">
        <v>0</v>
      </c>
      <c r="G14" s="4">
        <v>1</v>
      </c>
      <c r="H14" s="4">
        <v>0</v>
      </c>
      <c r="I14" s="4">
        <v>480</v>
      </c>
    </row>
    <row r="15" spans="1:9" outlineLevel="3">
      <c r="A15" s="5" t="s">
        <v>118</v>
      </c>
      <c r="E15" s="4">
        <f>SUBTOTAL(4,E2:E14)</f>
        <v>1480</v>
      </c>
      <c r="H15" s="4">
        <f>SUBTOTAL(4,H2:H14)</f>
        <v>63533</v>
      </c>
    </row>
    <row r="16" spans="1:9" outlineLevel="2">
      <c r="A16" s="5" t="s">
        <v>110</v>
      </c>
      <c r="B16" s="3">
        <f>SUBTOTAL(3,B2:B14)</f>
        <v>13</v>
      </c>
    </row>
    <row r="17" spans="1:9" outlineLevel="1">
      <c r="A17" s="5" t="s">
        <v>89</v>
      </c>
      <c r="E17" s="4">
        <f>SUBTOTAL(9,E2:E14)</f>
        <v>6981</v>
      </c>
      <c r="F17" s="4">
        <f>SUBTOTAL(9,F2:F14)</f>
        <v>5065</v>
      </c>
      <c r="G17" s="4">
        <f>SUBTOTAL(9,G2:G14)</f>
        <v>2719</v>
      </c>
      <c r="H17" s="4">
        <f>SUBTOTAL(9,H2:H14)</f>
        <v>170394</v>
      </c>
      <c r="I17" s="4">
        <f>SUBTOTAL(9,I2:I14)</f>
        <v>188505</v>
      </c>
    </row>
    <row r="18" spans="1:9" outlineLevel="4">
      <c r="A18" s="3">
        <v>20</v>
      </c>
      <c r="B18" s="3" t="s">
        <v>66</v>
      </c>
      <c r="C18" s="4">
        <v>80</v>
      </c>
      <c r="D18" s="4">
        <v>40</v>
      </c>
      <c r="E18" s="4">
        <v>1438</v>
      </c>
      <c r="F18" s="4">
        <v>1405</v>
      </c>
      <c r="G18" s="4">
        <v>144</v>
      </c>
      <c r="H18" s="4">
        <v>34426</v>
      </c>
      <c r="I18" s="4">
        <v>1076</v>
      </c>
    </row>
    <row r="19" spans="1:9" outlineLevel="4">
      <c r="A19" s="3">
        <v>20</v>
      </c>
      <c r="B19" s="3" t="s">
        <v>34</v>
      </c>
      <c r="C19" s="4">
        <v>50</v>
      </c>
      <c r="D19" s="4">
        <v>30</v>
      </c>
      <c r="E19" s="4">
        <v>937</v>
      </c>
      <c r="F19" s="4">
        <v>606</v>
      </c>
      <c r="G19" s="4">
        <v>484</v>
      </c>
      <c r="H19" s="4">
        <v>11850</v>
      </c>
      <c r="I19" s="4">
        <v>910</v>
      </c>
    </row>
    <row r="20" spans="1:9" outlineLevel="4">
      <c r="A20" s="3">
        <v>20</v>
      </c>
      <c r="B20" s="3" t="s">
        <v>14</v>
      </c>
      <c r="C20" s="4">
        <v>200</v>
      </c>
      <c r="D20" s="4">
        <v>500</v>
      </c>
      <c r="E20" s="4">
        <v>824</v>
      </c>
      <c r="F20" s="4">
        <v>749</v>
      </c>
      <c r="G20" s="4">
        <v>102</v>
      </c>
      <c r="H20" s="4">
        <v>27647</v>
      </c>
      <c r="I20" s="4">
        <v>15100</v>
      </c>
    </row>
    <row r="21" spans="1:9" outlineLevel="4">
      <c r="A21" s="3">
        <v>20</v>
      </c>
      <c r="B21" s="3" t="s">
        <v>32</v>
      </c>
      <c r="C21" s="4">
        <v>25</v>
      </c>
      <c r="D21" s="4">
        <v>40</v>
      </c>
      <c r="E21" s="4">
        <v>623</v>
      </c>
      <c r="F21" s="4">
        <v>346</v>
      </c>
      <c r="G21" s="4">
        <v>379</v>
      </c>
      <c r="H21" s="4">
        <v>4126</v>
      </c>
      <c r="I21" s="4">
        <v>870</v>
      </c>
    </row>
    <row r="22" spans="1:9" outlineLevel="4">
      <c r="A22" s="3">
        <v>20</v>
      </c>
      <c r="B22" s="3" t="s">
        <v>84</v>
      </c>
      <c r="C22" s="4">
        <v>300</v>
      </c>
      <c r="D22" s="4">
        <v>30</v>
      </c>
      <c r="E22" s="4">
        <v>592</v>
      </c>
      <c r="F22" s="4">
        <v>588</v>
      </c>
      <c r="G22" s="4">
        <v>8</v>
      </c>
      <c r="H22" s="4">
        <v>23373</v>
      </c>
      <c r="I22" s="4">
        <v>543</v>
      </c>
    </row>
    <row r="23" spans="1:9" outlineLevel="4">
      <c r="A23" s="3">
        <v>20</v>
      </c>
      <c r="B23" s="3" t="s">
        <v>64</v>
      </c>
      <c r="C23" s="4">
        <v>200</v>
      </c>
      <c r="D23" s="4">
        <v>20</v>
      </c>
      <c r="E23" s="4">
        <v>554</v>
      </c>
      <c r="F23" s="4">
        <v>554</v>
      </c>
      <c r="G23" s="4">
        <v>0</v>
      </c>
      <c r="H23" s="4">
        <v>7145</v>
      </c>
      <c r="I23" s="4">
        <v>146</v>
      </c>
    </row>
    <row r="24" spans="1:9" outlineLevel="4">
      <c r="A24" s="3">
        <v>20</v>
      </c>
      <c r="B24" s="3" t="s">
        <v>1</v>
      </c>
      <c r="C24" s="4">
        <v>20</v>
      </c>
      <c r="D24" s="4">
        <v>33</v>
      </c>
      <c r="E24" s="4">
        <v>200</v>
      </c>
      <c r="F24" s="4">
        <v>200</v>
      </c>
      <c r="G24" s="4">
        <v>2</v>
      </c>
      <c r="H24" s="4">
        <v>2343</v>
      </c>
      <c r="I24" s="4">
        <v>108</v>
      </c>
    </row>
    <row r="25" spans="1:9" outlineLevel="4">
      <c r="A25" s="3">
        <v>20</v>
      </c>
      <c r="B25" s="3" t="s">
        <v>63</v>
      </c>
      <c r="C25" s="4">
        <v>75</v>
      </c>
      <c r="D25" s="4">
        <v>33</v>
      </c>
      <c r="E25" s="4">
        <v>189</v>
      </c>
      <c r="F25" s="4">
        <v>188</v>
      </c>
      <c r="G25" s="4">
        <v>1</v>
      </c>
      <c r="H25" s="4">
        <v>2035</v>
      </c>
      <c r="I25" s="4">
        <v>150</v>
      </c>
    </row>
    <row r="26" spans="1:9" outlineLevel="4">
      <c r="A26" s="3">
        <v>20</v>
      </c>
      <c r="B26" s="3" t="s">
        <v>6</v>
      </c>
      <c r="C26" s="4">
        <v>300</v>
      </c>
      <c r="D26" s="4">
        <v>20</v>
      </c>
      <c r="E26" s="4">
        <v>182</v>
      </c>
      <c r="F26" s="4">
        <v>182</v>
      </c>
      <c r="G26" s="4">
        <v>0</v>
      </c>
      <c r="H26" s="4">
        <v>3693</v>
      </c>
      <c r="I26" s="4">
        <v>200</v>
      </c>
    </row>
    <row r="27" spans="1:9" outlineLevel="4">
      <c r="A27" s="3">
        <v>20</v>
      </c>
      <c r="B27" s="3" t="s">
        <v>30</v>
      </c>
      <c r="C27" s="4">
        <v>200</v>
      </c>
      <c r="D27" s="4">
        <v>33</v>
      </c>
      <c r="E27" s="4">
        <v>91</v>
      </c>
      <c r="F27" s="4">
        <v>90</v>
      </c>
      <c r="G27" s="4">
        <v>1</v>
      </c>
      <c r="H27" s="4">
        <v>1192</v>
      </c>
      <c r="I27" s="4">
        <v>200</v>
      </c>
    </row>
    <row r="28" spans="1:9" outlineLevel="4">
      <c r="A28" s="3">
        <v>20</v>
      </c>
      <c r="B28" s="3" t="s">
        <v>31</v>
      </c>
      <c r="C28" s="4">
        <v>9</v>
      </c>
      <c r="D28" s="4">
        <v>35</v>
      </c>
      <c r="E28" s="4">
        <v>7</v>
      </c>
      <c r="F28" s="4">
        <v>7</v>
      </c>
      <c r="G28" s="4">
        <v>7</v>
      </c>
      <c r="H28" s="4">
        <v>25</v>
      </c>
      <c r="I28" s="4">
        <v>522</v>
      </c>
    </row>
    <row r="29" spans="1:9" outlineLevel="3">
      <c r="A29" s="6" t="s">
        <v>119</v>
      </c>
      <c r="E29" s="4">
        <f>SUBTOTAL(4,E18:E28)</f>
        <v>1438</v>
      </c>
      <c r="H29" s="4">
        <f>SUBTOTAL(4,H18:H28)</f>
        <v>34426</v>
      </c>
    </row>
    <row r="30" spans="1:9" outlineLevel="2">
      <c r="A30" s="6" t="s">
        <v>111</v>
      </c>
      <c r="B30" s="3">
        <f>SUBTOTAL(3,B18:B28)</f>
        <v>11</v>
      </c>
    </row>
    <row r="31" spans="1:9" outlineLevel="1">
      <c r="A31" s="6" t="s">
        <v>90</v>
      </c>
      <c r="E31" s="4">
        <f>SUBTOTAL(9,E18:E28)</f>
        <v>5637</v>
      </c>
      <c r="F31" s="4">
        <f>SUBTOTAL(9,F18:F28)</f>
        <v>4915</v>
      </c>
      <c r="G31" s="4">
        <f>SUBTOTAL(9,G18:G28)</f>
        <v>1128</v>
      </c>
      <c r="H31" s="4">
        <f>SUBTOTAL(9,H18:H28)</f>
        <v>117855</v>
      </c>
      <c r="I31" s="4">
        <f>SUBTOTAL(9,I18:I28)</f>
        <v>19825</v>
      </c>
    </row>
    <row r="32" spans="1:9" outlineLevel="4">
      <c r="A32" s="3">
        <v>30</v>
      </c>
      <c r="B32" s="3" t="s">
        <v>69</v>
      </c>
      <c r="C32" s="4">
        <v>40</v>
      </c>
      <c r="D32" s="4">
        <v>44</v>
      </c>
      <c r="E32" s="4">
        <v>1263</v>
      </c>
      <c r="F32" s="4">
        <v>367</v>
      </c>
      <c r="G32" s="4">
        <v>1018</v>
      </c>
      <c r="H32" s="4">
        <v>1387</v>
      </c>
      <c r="I32" s="4">
        <v>1510</v>
      </c>
    </row>
    <row r="33" spans="1:9" outlineLevel="4">
      <c r="A33" s="3">
        <v>30</v>
      </c>
      <c r="B33" s="3" t="s">
        <v>77</v>
      </c>
      <c r="C33" s="4">
        <v>300</v>
      </c>
      <c r="D33" s="4">
        <v>30</v>
      </c>
      <c r="E33" s="4">
        <v>685</v>
      </c>
      <c r="F33" s="4">
        <v>679</v>
      </c>
      <c r="G33" s="4">
        <v>9</v>
      </c>
      <c r="H33" s="4">
        <v>24498</v>
      </c>
      <c r="I33" s="4">
        <v>546</v>
      </c>
    </row>
    <row r="34" spans="1:9" outlineLevel="4">
      <c r="A34" s="3">
        <v>30</v>
      </c>
      <c r="B34" s="3" t="s">
        <v>75</v>
      </c>
      <c r="C34" s="4">
        <v>100</v>
      </c>
      <c r="D34" s="4">
        <v>33</v>
      </c>
      <c r="E34" s="4">
        <v>523</v>
      </c>
      <c r="F34" s="4">
        <v>487</v>
      </c>
      <c r="G34" s="4">
        <v>44</v>
      </c>
      <c r="H34" s="4">
        <v>11276</v>
      </c>
      <c r="I34" s="4">
        <v>680</v>
      </c>
    </row>
    <row r="35" spans="1:9" outlineLevel="4">
      <c r="A35" s="3">
        <v>30</v>
      </c>
      <c r="B35" s="3" t="s">
        <v>76</v>
      </c>
      <c r="C35" s="4">
        <v>200</v>
      </c>
      <c r="D35" s="4">
        <v>30</v>
      </c>
      <c r="E35" s="4">
        <v>515</v>
      </c>
      <c r="F35" s="4">
        <v>511</v>
      </c>
      <c r="G35" s="4">
        <v>7</v>
      </c>
      <c r="H35" s="4">
        <v>13575</v>
      </c>
      <c r="I35" s="4">
        <v>976</v>
      </c>
    </row>
    <row r="36" spans="1:9" outlineLevel="4">
      <c r="A36" s="3">
        <v>30</v>
      </c>
      <c r="B36" s="3" t="s">
        <v>58</v>
      </c>
      <c r="C36" s="4">
        <v>60</v>
      </c>
      <c r="D36" s="4">
        <v>33</v>
      </c>
      <c r="E36" s="4">
        <v>440</v>
      </c>
      <c r="F36" s="4">
        <v>440</v>
      </c>
      <c r="G36" s="4">
        <v>0</v>
      </c>
      <c r="H36" s="4">
        <v>9599</v>
      </c>
      <c r="I36" s="4">
        <v>534</v>
      </c>
    </row>
    <row r="37" spans="1:9" outlineLevel="4">
      <c r="A37" s="3">
        <v>30</v>
      </c>
      <c r="B37" s="3" t="s">
        <v>70</v>
      </c>
      <c r="C37" s="4">
        <v>300</v>
      </c>
      <c r="D37" s="4">
        <v>20</v>
      </c>
      <c r="E37" s="4">
        <v>397</v>
      </c>
      <c r="F37" s="4">
        <v>343</v>
      </c>
      <c r="G37" s="4">
        <v>63</v>
      </c>
      <c r="H37" s="4">
        <v>23982</v>
      </c>
      <c r="I37" s="4">
        <v>603</v>
      </c>
    </row>
    <row r="38" spans="1:9" outlineLevel="4">
      <c r="A38" s="3">
        <v>30</v>
      </c>
      <c r="B38" s="3" t="s">
        <v>71</v>
      </c>
      <c r="C38" s="4">
        <v>40</v>
      </c>
      <c r="D38" s="4">
        <v>40</v>
      </c>
      <c r="E38" s="4">
        <v>65</v>
      </c>
      <c r="F38" s="4">
        <v>60</v>
      </c>
      <c r="G38" s="4">
        <v>18</v>
      </c>
      <c r="H38" s="4">
        <v>1029</v>
      </c>
      <c r="I38" s="4">
        <v>840</v>
      </c>
    </row>
    <row r="39" spans="1:9" outlineLevel="4">
      <c r="A39" s="3">
        <v>30</v>
      </c>
      <c r="B39" s="3" t="s">
        <v>57</v>
      </c>
      <c r="C39" s="4">
        <v>40</v>
      </c>
      <c r="D39" s="4">
        <v>33</v>
      </c>
      <c r="E39" s="4">
        <v>36</v>
      </c>
      <c r="F39" s="4">
        <v>36</v>
      </c>
      <c r="G39" s="4">
        <v>0</v>
      </c>
      <c r="H39" s="4">
        <v>336</v>
      </c>
      <c r="I39" s="4">
        <v>45</v>
      </c>
    </row>
    <row r="40" spans="1:9" outlineLevel="4">
      <c r="A40" s="3">
        <v>30</v>
      </c>
      <c r="B40" s="3" t="s">
        <v>74</v>
      </c>
      <c r="C40" s="4">
        <v>120</v>
      </c>
      <c r="D40" s="4">
        <v>33</v>
      </c>
      <c r="E40" s="4">
        <v>26</v>
      </c>
      <c r="F40" s="4">
        <v>26</v>
      </c>
      <c r="G40" s="4">
        <v>1</v>
      </c>
      <c r="H40" s="4">
        <v>297</v>
      </c>
      <c r="I40" s="4">
        <v>120</v>
      </c>
    </row>
    <row r="41" spans="1:9" outlineLevel="4">
      <c r="A41" s="3">
        <v>30</v>
      </c>
      <c r="B41" s="3" t="s">
        <v>79</v>
      </c>
      <c r="C41" s="4">
        <v>70</v>
      </c>
      <c r="D41" s="4">
        <v>54</v>
      </c>
      <c r="E41" s="4">
        <v>22</v>
      </c>
      <c r="F41" s="4">
        <v>19</v>
      </c>
      <c r="G41" s="4">
        <v>12</v>
      </c>
      <c r="H41" s="4">
        <v>515</v>
      </c>
      <c r="I41" s="4">
        <v>2030</v>
      </c>
    </row>
    <row r="42" spans="1:9" outlineLevel="4">
      <c r="A42" s="3">
        <v>30</v>
      </c>
      <c r="B42" s="3" t="s">
        <v>80</v>
      </c>
      <c r="C42" s="4">
        <v>154</v>
      </c>
      <c r="D42" s="4">
        <v>33</v>
      </c>
      <c r="E42" s="4">
        <v>12</v>
      </c>
      <c r="F42" s="4">
        <v>12</v>
      </c>
      <c r="G42" s="4">
        <v>1</v>
      </c>
      <c r="H42" s="4">
        <v>306</v>
      </c>
      <c r="I42" s="4">
        <v>154</v>
      </c>
    </row>
    <row r="43" spans="1:9" outlineLevel="4">
      <c r="A43" s="3">
        <v>30</v>
      </c>
      <c r="B43" s="3" t="s">
        <v>75</v>
      </c>
      <c r="C43" s="4">
        <v>120</v>
      </c>
      <c r="D43" s="4">
        <v>33</v>
      </c>
      <c r="E43" s="4">
        <v>11</v>
      </c>
      <c r="F43" s="4">
        <v>11</v>
      </c>
      <c r="G43" s="4">
        <v>0</v>
      </c>
      <c r="H43" s="4">
        <v>373</v>
      </c>
      <c r="I43" s="4">
        <v>230</v>
      </c>
    </row>
    <row r="44" spans="1:9" outlineLevel="4">
      <c r="A44" s="3">
        <v>30</v>
      </c>
      <c r="B44" s="3" t="s">
        <v>28</v>
      </c>
      <c r="C44" s="4">
        <v>300</v>
      </c>
      <c r="D44" s="4">
        <v>30</v>
      </c>
      <c r="E44" s="4">
        <v>10</v>
      </c>
      <c r="F44" s="4">
        <v>10</v>
      </c>
      <c r="G44" s="4">
        <v>10</v>
      </c>
      <c r="H44" s="4">
        <v>1500</v>
      </c>
      <c r="I44" s="4">
        <v>513</v>
      </c>
    </row>
    <row r="45" spans="1:9" outlineLevel="4">
      <c r="A45" s="3">
        <v>30</v>
      </c>
      <c r="B45" s="3" t="s">
        <v>72</v>
      </c>
      <c r="C45" s="4">
        <v>40</v>
      </c>
      <c r="D45" s="4">
        <v>40</v>
      </c>
      <c r="E45" s="4">
        <v>10</v>
      </c>
      <c r="F45" s="4">
        <v>10</v>
      </c>
      <c r="G45" s="4">
        <v>0</v>
      </c>
      <c r="H45" s="4">
        <v>88</v>
      </c>
      <c r="I45" s="4">
        <v>128</v>
      </c>
    </row>
    <row r="46" spans="1:9" outlineLevel="3">
      <c r="A46" s="6" t="s">
        <v>120</v>
      </c>
      <c r="E46" s="4">
        <f>SUBTOTAL(4,E32:E45)</f>
        <v>1263</v>
      </c>
      <c r="H46" s="4">
        <f>SUBTOTAL(4,H32:H45)</f>
        <v>24498</v>
      </c>
    </row>
    <row r="47" spans="1:9" outlineLevel="2">
      <c r="A47" s="6" t="s">
        <v>112</v>
      </c>
      <c r="B47" s="3">
        <f>SUBTOTAL(3,B32:B45)</f>
        <v>14</v>
      </c>
    </row>
    <row r="48" spans="1:9" outlineLevel="1">
      <c r="A48" s="6" t="s">
        <v>91</v>
      </c>
      <c r="E48" s="4">
        <f>SUBTOTAL(9,E32:E45)</f>
        <v>4015</v>
      </c>
      <c r="F48" s="4">
        <f>SUBTOTAL(9,F32:F45)</f>
        <v>3011</v>
      </c>
      <c r="G48" s="4">
        <f>SUBTOTAL(9,G32:G45)</f>
        <v>1183</v>
      </c>
      <c r="H48" s="4">
        <f>SUBTOTAL(9,H32:H45)</f>
        <v>88761</v>
      </c>
      <c r="I48" s="4">
        <f>SUBTOTAL(9,I32:I45)</f>
        <v>8909</v>
      </c>
    </row>
    <row r="49" spans="1:9" outlineLevel="4">
      <c r="A49" s="3">
        <v>40</v>
      </c>
      <c r="B49" s="3" t="s">
        <v>68</v>
      </c>
      <c r="C49" s="4">
        <v>160</v>
      </c>
      <c r="D49" s="4">
        <v>32</v>
      </c>
      <c r="E49" s="4">
        <v>690</v>
      </c>
      <c r="F49" s="4">
        <v>647</v>
      </c>
      <c r="G49" s="4">
        <v>53</v>
      </c>
      <c r="H49" s="4">
        <v>20752</v>
      </c>
      <c r="I49" s="4">
        <v>457</v>
      </c>
    </row>
    <row r="50" spans="1:9" outlineLevel="4">
      <c r="A50" s="3">
        <v>40</v>
      </c>
      <c r="B50" s="3" t="s">
        <v>29</v>
      </c>
      <c r="C50" s="4">
        <v>200</v>
      </c>
      <c r="D50" s="4">
        <v>30</v>
      </c>
      <c r="E50" s="4">
        <v>11</v>
      </c>
      <c r="F50" s="4">
        <v>5</v>
      </c>
      <c r="G50" s="4">
        <v>10</v>
      </c>
      <c r="H50" s="4">
        <v>500</v>
      </c>
      <c r="I50" s="4">
        <v>350</v>
      </c>
    </row>
    <row r="51" spans="1:9" outlineLevel="3">
      <c r="A51" s="6" t="s">
        <v>121</v>
      </c>
      <c r="E51" s="4">
        <f>SUBTOTAL(4,E49:E50)</f>
        <v>690</v>
      </c>
      <c r="H51" s="4">
        <f>SUBTOTAL(4,H49:H50)</f>
        <v>20752</v>
      </c>
    </row>
    <row r="52" spans="1:9" outlineLevel="2">
      <c r="A52" s="6" t="s">
        <v>113</v>
      </c>
      <c r="B52" s="3">
        <f>SUBTOTAL(3,B49:B50)</f>
        <v>2</v>
      </c>
    </row>
    <row r="53" spans="1:9" outlineLevel="1">
      <c r="A53" s="6" t="s">
        <v>92</v>
      </c>
      <c r="E53" s="4">
        <f>SUBTOTAL(9,E49:E50)</f>
        <v>701</v>
      </c>
      <c r="F53" s="4">
        <f>SUBTOTAL(9,F49:F50)</f>
        <v>652</v>
      </c>
      <c r="G53" s="4">
        <f>SUBTOTAL(9,G49:G50)</f>
        <v>63</v>
      </c>
      <c r="H53" s="4">
        <f>SUBTOTAL(9,H49:H50)</f>
        <v>21252</v>
      </c>
      <c r="I53" s="4">
        <f>SUBTOTAL(9,I49:I50)</f>
        <v>807</v>
      </c>
    </row>
    <row r="54" spans="1:9" outlineLevel="4">
      <c r="A54" s="3">
        <v>50</v>
      </c>
      <c r="B54" s="3" t="s">
        <v>20</v>
      </c>
      <c r="C54" s="4">
        <v>10</v>
      </c>
      <c r="D54" s="4">
        <v>500</v>
      </c>
      <c r="E54" s="4">
        <v>1030</v>
      </c>
      <c r="F54" s="4">
        <v>912</v>
      </c>
      <c r="G54" s="4">
        <v>185</v>
      </c>
      <c r="H54" s="4">
        <v>17504</v>
      </c>
      <c r="I54" s="4">
        <v>2005</v>
      </c>
    </row>
    <row r="55" spans="1:9" outlineLevel="4">
      <c r="A55" s="3">
        <v>50</v>
      </c>
      <c r="B55" s="3" t="s">
        <v>23</v>
      </c>
      <c r="C55" s="4">
        <v>300</v>
      </c>
      <c r="D55" s="4">
        <v>30</v>
      </c>
      <c r="E55" s="4">
        <v>820</v>
      </c>
      <c r="F55" s="4">
        <v>801</v>
      </c>
      <c r="G55" s="4">
        <v>27</v>
      </c>
      <c r="H55" s="4">
        <v>15100</v>
      </c>
      <c r="I55" s="4">
        <v>1200</v>
      </c>
    </row>
    <row r="56" spans="1:9" outlineLevel="4">
      <c r="A56" s="3">
        <v>50</v>
      </c>
      <c r="B56" s="3" t="s">
        <v>53</v>
      </c>
      <c r="C56" s="4">
        <v>200</v>
      </c>
      <c r="D56" s="4">
        <v>33</v>
      </c>
      <c r="E56" s="4">
        <v>799</v>
      </c>
      <c r="F56" s="4">
        <v>739</v>
      </c>
      <c r="G56" s="4">
        <v>80</v>
      </c>
      <c r="H56" s="4">
        <v>36613</v>
      </c>
      <c r="I56" s="4">
        <v>1187</v>
      </c>
    </row>
    <row r="57" spans="1:9" outlineLevel="4">
      <c r="A57" s="3">
        <v>50</v>
      </c>
      <c r="B57" s="3" t="s">
        <v>54</v>
      </c>
      <c r="C57" s="4">
        <v>100</v>
      </c>
      <c r="D57" s="4">
        <v>50</v>
      </c>
      <c r="E57" s="4">
        <v>627</v>
      </c>
      <c r="F57" s="4">
        <v>35</v>
      </c>
      <c r="G57" s="4">
        <v>0</v>
      </c>
      <c r="H57" s="4">
        <v>14678</v>
      </c>
      <c r="I57" s="4">
        <v>1942</v>
      </c>
    </row>
    <row r="58" spans="1:9" outlineLevel="4">
      <c r="A58" s="3">
        <v>50</v>
      </c>
      <c r="B58" s="3" t="s">
        <v>24</v>
      </c>
      <c r="C58" s="4">
        <v>200</v>
      </c>
      <c r="D58" s="4">
        <v>33</v>
      </c>
      <c r="E58" s="4">
        <v>586</v>
      </c>
      <c r="F58" s="4">
        <v>579</v>
      </c>
      <c r="G58" s="4">
        <v>11</v>
      </c>
      <c r="H58" s="4">
        <v>17087</v>
      </c>
      <c r="I58" s="4">
        <v>1123</v>
      </c>
    </row>
    <row r="59" spans="1:9" outlineLevel="4">
      <c r="A59" s="3">
        <v>50</v>
      </c>
      <c r="B59" s="3" t="s">
        <v>13</v>
      </c>
      <c r="C59" s="4">
        <v>500</v>
      </c>
      <c r="D59" s="4">
        <v>33</v>
      </c>
      <c r="E59" s="4">
        <v>438</v>
      </c>
      <c r="F59" s="4">
        <v>438</v>
      </c>
      <c r="G59" s="4">
        <v>0</v>
      </c>
      <c r="H59" s="4">
        <v>17705</v>
      </c>
      <c r="I59" s="4">
        <v>50</v>
      </c>
    </row>
    <row r="60" spans="1:9" outlineLevel="4">
      <c r="A60" s="3">
        <v>50</v>
      </c>
      <c r="B60" s="3" t="s">
        <v>2</v>
      </c>
      <c r="C60" s="4">
        <v>5</v>
      </c>
      <c r="D60" s="4">
        <v>100</v>
      </c>
      <c r="E60" s="4">
        <v>325</v>
      </c>
      <c r="F60" s="4">
        <v>325</v>
      </c>
      <c r="G60" s="4">
        <v>0</v>
      </c>
      <c r="H60" s="4">
        <v>5205</v>
      </c>
      <c r="I60" s="4">
        <v>2000</v>
      </c>
    </row>
    <row r="61" spans="1:9" outlineLevel="4">
      <c r="A61" s="3">
        <v>50</v>
      </c>
      <c r="B61" s="3" t="s">
        <v>85</v>
      </c>
      <c r="C61" s="4">
        <v>300</v>
      </c>
      <c r="D61" s="4">
        <v>30</v>
      </c>
      <c r="E61" s="4">
        <v>290</v>
      </c>
      <c r="F61" s="4">
        <v>290</v>
      </c>
      <c r="G61" s="4">
        <v>0</v>
      </c>
      <c r="H61" s="4">
        <v>6320</v>
      </c>
      <c r="I61" s="4">
        <v>302</v>
      </c>
    </row>
    <row r="62" spans="1:9" outlineLevel="4">
      <c r="A62" s="3">
        <v>50</v>
      </c>
      <c r="B62" s="3" t="s">
        <v>12</v>
      </c>
      <c r="C62" s="4">
        <v>500</v>
      </c>
      <c r="D62" s="4">
        <v>40</v>
      </c>
      <c r="E62" s="4">
        <v>199</v>
      </c>
      <c r="F62" s="4">
        <v>199</v>
      </c>
      <c r="G62" s="4">
        <v>0</v>
      </c>
      <c r="H62" s="4">
        <v>2947</v>
      </c>
      <c r="I62" s="4">
        <v>80</v>
      </c>
    </row>
    <row r="63" spans="1:9" outlineLevel="4">
      <c r="A63" s="3">
        <v>50</v>
      </c>
      <c r="B63" s="3" t="s">
        <v>51</v>
      </c>
      <c r="C63" s="4">
        <v>130</v>
      </c>
      <c r="D63" s="4">
        <v>20</v>
      </c>
      <c r="E63" s="4">
        <v>160</v>
      </c>
      <c r="F63" s="4">
        <v>160</v>
      </c>
      <c r="G63" s="4">
        <v>0</v>
      </c>
      <c r="H63" s="4">
        <v>1114</v>
      </c>
      <c r="I63" s="4">
        <v>60</v>
      </c>
    </row>
    <row r="64" spans="1:9" outlineLevel="4">
      <c r="A64" s="3">
        <v>50</v>
      </c>
      <c r="B64" s="3" t="s">
        <v>56</v>
      </c>
      <c r="C64" s="4">
        <v>100</v>
      </c>
      <c r="D64" s="4">
        <v>33</v>
      </c>
      <c r="E64" s="4">
        <v>86</v>
      </c>
      <c r="F64" s="4">
        <v>86</v>
      </c>
      <c r="G64" s="4">
        <v>0</v>
      </c>
      <c r="H64" s="4">
        <v>1045</v>
      </c>
      <c r="I64" s="4">
        <v>96</v>
      </c>
    </row>
    <row r="65" spans="1:9" outlineLevel="4">
      <c r="A65" s="3">
        <v>50</v>
      </c>
      <c r="B65" s="3" t="s">
        <v>21</v>
      </c>
      <c r="C65" s="4">
        <v>10</v>
      </c>
      <c r="D65" s="4">
        <v>33</v>
      </c>
      <c r="E65" s="4">
        <v>39</v>
      </c>
      <c r="F65" s="4">
        <v>39</v>
      </c>
      <c r="G65" s="4">
        <v>0</v>
      </c>
      <c r="H65" s="4">
        <v>97</v>
      </c>
      <c r="I65" s="4">
        <v>1200</v>
      </c>
    </row>
    <row r="66" spans="1:9" outlineLevel="4">
      <c r="A66" s="3">
        <v>50</v>
      </c>
      <c r="B66" s="3" t="s">
        <v>10</v>
      </c>
      <c r="C66" s="4">
        <v>200</v>
      </c>
      <c r="D66" s="4">
        <v>20</v>
      </c>
      <c r="E66" s="4">
        <v>30</v>
      </c>
      <c r="F66" s="4">
        <v>30</v>
      </c>
      <c r="G66" s="4">
        <v>0</v>
      </c>
      <c r="H66" s="4">
        <v>276</v>
      </c>
      <c r="I66" s="4">
        <v>40</v>
      </c>
    </row>
    <row r="67" spans="1:9" outlineLevel="4">
      <c r="A67" s="3">
        <v>50</v>
      </c>
      <c r="B67" s="3" t="s">
        <v>22</v>
      </c>
      <c r="C67" s="4">
        <v>10</v>
      </c>
      <c r="D67" s="4">
        <v>33</v>
      </c>
      <c r="E67" s="4">
        <v>30</v>
      </c>
      <c r="F67" s="4">
        <v>30</v>
      </c>
      <c r="G67" s="4">
        <v>0</v>
      </c>
      <c r="H67" s="4">
        <v>102</v>
      </c>
      <c r="I67" s="4">
        <v>300</v>
      </c>
    </row>
    <row r="68" spans="1:9" outlineLevel="4">
      <c r="A68" s="3">
        <v>50</v>
      </c>
      <c r="B68" s="3" t="s">
        <v>11</v>
      </c>
      <c r="C68" s="4">
        <v>40</v>
      </c>
      <c r="D68" s="4">
        <v>20</v>
      </c>
      <c r="E68" s="4">
        <v>5</v>
      </c>
      <c r="F68" s="4">
        <v>5</v>
      </c>
      <c r="G68" s="4">
        <v>0</v>
      </c>
      <c r="H68" s="4">
        <v>16</v>
      </c>
      <c r="I68" s="4">
        <v>50</v>
      </c>
    </row>
    <row r="69" spans="1:9" outlineLevel="4">
      <c r="A69" s="3">
        <v>50</v>
      </c>
      <c r="B69" s="3" t="s">
        <v>55</v>
      </c>
      <c r="C69" s="4">
        <v>200</v>
      </c>
      <c r="D69" s="4">
        <v>20</v>
      </c>
      <c r="E69" s="4">
        <v>1</v>
      </c>
      <c r="F69" s="4">
        <v>1</v>
      </c>
      <c r="G69" s="4">
        <v>0</v>
      </c>
      <c r="H69" s="4">
        <v>1</v>
      </c>
      <c r="I69" s="4">
        <v>80</v>
      </c>
    </row>
    <row r="70" spans="1:9" outlineLevel="3">
      <c r="A70" s="6" t="s">
        <v>122</v>
      </c>
      <c r="E70" s="4">
        <f>SUBTOTAL(4,E54:E69)</f>
        <v>1030</v>
      </c>
      <c r="H70" s="4">
        <f>SUBTOTAL(4,H54:H69)</f>
        <v>36613</v>
      </c>
    </row>
    <row r="71" spans="1:9" outlineLevel="2">
      <c r="A71" s="6" t="s">
        <v>114</v>
      </c>
      <c r="B71" s="3">
        <f>SUBTOTAL(3,B54:B69)</f>
        <v>16</v>
      </c>
    </row>
    <row r="72" spans="1:9" outlineLevel="1">
      <c r="A72" s="6" t="s">
        <v>93</v>
      </c>
      <c r="E72" s="4">
        <f>SUBTOTAL(9,E54:E69)</f>
        <v>5465</v>
      </c>
      <c r="F72" s="4">
        <f>SUBTOTAL(9,F54:F69)</f>
        <v>4669</v>
      </c>
      <c r="G72" s="4">
        <f>SUBTOTAL(9,G54:G69)</f>
        <v>303</v>
      </c>
      <c r="H72" s="4">
        <f>SUBTOTAL(9,H54:H69)</f>
        <v>135810</v>
      </c>
      <c r="I72" s="4">
        <f>SUBTOTAL(9,I54:I69)</f>
        <v>11715</v>
      </c>
    </row>
    <row r="73" spans="1:9" outlineLevel="4">
      <c r="A73" s="3">
        <v>60</v>
      </c>
      <c r="B73" s="3" t="s">
        <v>45</v>
      </c>
      <c r="C73" s="4">
        <v>215</v>
      </c>
      <c r="D73" s="4">
        <v>50</v>
      </c>
      <c r="E73" s="4">
        <v>760</v>
      </c>
      <c r="F73" s="4">
        <v>740</v>
      </c>
      <c r="G73" s="4">
        <v>62</v>
      </c>
      <c r="H73" s="4">
        <v>43627</v>
      </c>
      <c r="I73" s="4">
        <v>1432</v>
      </c>
    </row>
    <row r="74" spans="1:9" outlineLevel="4">
      <c r="A74" s="3">
        <v>60</v>
      </c>
      <c r="B74" s="3" t="s">
        <v>37</v>
      </c>
      <c r="C74" s="4">
        <v>70</v>
      </c>
      <c r="D74" s="4">
        <v>32</v>
      </c>
      <c r="E74" s="4">
        <v>748</v>
      </c>
      <c r="F74" s="4">
        <v>736</v>
      </c>
      <c r="G74" s="4">
        <v>53</v>
      </c>
      <c r="H74" s="4">
        <v>46232</v>
      </c>
      <c r="I74" s="4">
        <v>740</v>
      </c>
    </row>
    <row r="75" spans="1:9" outlineLevel="4">
      <c r="A75" s="3">
        <v>60</v>
      </c>
      <c r="B75" s="3" t="s">
        <v>46</v>
      </c>
      <c r="C75" s="4">
        <v>215</v>
      </c>
      <c r="D75" s="4">
        <v>50</v>
      </c>
      <c r="E75" s="4">
        <v>425</v>
      </c>
      <c r="F75" s="4">
        <v>424</v>
      </c>
      <c r="G75" s="4">
        <v>3</v>
      </c>
      <c r="H75" s="4">
        <v>13068</v>
      </c>
      <c r="I75" s="4">
        <v>860</v>
      </c>
    </row>
    <row r="76" spans="1:9" outlineLevel="4">
      <c r="A76" s="3">
        <v>60</v>
      </c>
      <c r="B76" s="3" t="s">
        <v>47</v>
      </c>
      <c r="C76" s="4">
        <v>40</v>
      </c>
      <c r="D76" s="4">
        <v>53</v>
      </c>
      <c r="E76" s="4">
        <v>75</v>
      </c>
      <c r="F76" s="4">
        <v>73</v>
      </c>
      <c r="G76" s="4">
        <v>3</v>
      </c>
      <c r="H76" s="4">
        <v>705</v>
      </c>
      <c r="I76" s="4">
        <v>160</v>
      </c>
    </row>
    <row r="77" spans="1:9" outlineLevel="4">
      <c r="A77" s="3">
        <v>60</v>
      </c>
      <c r="B77" s="3" t="s">
        <v>60</v>
      </c>
      <c r="C77" s="4">
        <v>100</v>
      </c>
      <c r="D77" s="4">
        <v>33</v>
      </c>
      <c r="E77" s="4">
        <v>41</v>
      </c>
      <c r="F77" s="4">
        <v>41</v>
      </c>
      <c r="G77" s="4">
        <v>0</v>
      </c>
      <c r="H77" s="4">
        <v>254</v>
      </c>
      <c r="I77" s="4">
        <v>40</v>
      </c>
    </row>
    <row r="78" spans="1:9" outlineLevel="3">
      <c r="A78" s="6" t="s">
        <v>123</v>
      </c>
      <c r="E78" s="4">
        <f>SUBTOTAL(4,E73:E77)</f>
        <v>760</v>
      </c>
      <c r="H78" s="4">
        <f>SUBTOTAL(4,H73:H77)</f>
        <v>46232</v>
      </c>
    </row>
    <row r="79" spans="1:9" outlineLevel="2">
      <c r="A79" s="6" t="s">
        <v>115</v>
      </c>
      <c r="B79" s="3">
        <f>SUBTOTAL(3,B73:B77)</f>
        <v>5</v>
      </c>
    </row>
    <row r="80" spans="1:9" outlineLevel="1">
      <c r="A80" s="6" t="s">
        <v>94</v>
      </c>
      <c r="E80" s="4">
        <f>SUBTOTAL(9,E73:E77)</f>
        <v>2049</v>
      </c>
      <c r="F80" s="4">
        <f>SUBTOTAL(9,F73:F77)</f>
        <v>2014</v>
      </c>
      <c r="G80" s="4">
        <f>SUBTOTAL(9,G73:G77)</f>
        <v>121</v>
      </c>
      <c r="H80" s="4">
        <f>SUBTOTAL(9,H73:H77)</f>
        <v>103886</v>
      </c>
      <c r="I80" s="4">
        <f>SUBTOTAL(9,I73:I77)</f>
        <v>3232</v>
      </c>
    </row>
    <row r="81" spans="1:9" outlineLevel="4">
      <c r="A81" s="3">
        <v>70</v>
      </c>
      <c r="B81" s="3" t="s">
        <v>0</v>
      </c>
      <c r="C81" s="4">
        <v>5</v>
      </c>
      <c r="D81" s="4">
        <v>2000</v>
      </c>
      <c r="E81" s="4">
        <v>970</v>
      </c>
      <c r="F81" s="4">
        <v>782</v>
      </c>
      <c r="G81" s="4">
        <v>295</v>
      </c>
      <c r="H81" s="4">
        <v>23370</v>
      </c>
      <c r="I81" s="4">
        <v>49100</v>
      </c>
    </row>
    <row r="82" spans="1:9" outlineLevel="4">
      <c r="A82" s="3">
        <v>70</v>
      </c>
      <c r="B82" s="3" t="s">
        <v>33</v>
      </c>
      <c r="C82" s="4">
        <v>20</v>
      </c>
      <c r="D82" s="4">
        <v>24</v>
      </c>
      <c r="E82" s="4">
        <v>907</v>
      </c>
      <c r="F82" s="4">
        <v>323</v>
      </c>
      <c r="G82" s="4">
        <v>744</v>
      </c>
      <c r="H82" s="4">
        <v>3080</v>
      </c>
      <c r="I82" s="4">
        <v>480</v>
      </c>
    </row>
    <row r="83" spans="1:9" outlineLevel="4">
      <c r="A83" s="3">
        <v>70</v>
      </c>
      <c r="B83" s="3" t="s">
        <v>87</v>
      </c>
      <c r="C83" s="4">
        <v>200</v>
      </c>
      <c r="D83" s="4">
        <v>33</v>
      </c>
      <c r="E83" s="4">
        <v>782</v>
      </c>
      <c r="F83" s="4">
        <v>734</v>
      </c>
      <c r="G83" s="4">
        <v>69</v>
      </c>
      <c r="H83" s="4">
        <v>10310</v>
      </c>
      <c r="I83" s="4">
        <v>1256</v>
      </c>
    </row>
    <row r="84" spans="1:9" outlineLevel="4">
      <c r="A84" s="3">
        <v>70</v>
      </c>
      <c r="B84" s="3" t="s">
        <v>62</v>
      </c>
      <c r="C84" s="4">
        <v>75</v>
      </c>
      <c r="D84" s="4">
        <v>20</v>
      </c>
      <c r="E84" s="4">
        <v>88</v>
      </c>
      <c r="F84" s="4">
        <v>88</v>
      </c>
      <c r="G84" s="4">
        <v>0</v>
      </c>
      <c r="H84" s="4">
        <v>717</v>
      </c>
      <c r="I84" s="4">
        <v>120</v>
      </c>
    </row>
    <row r="85" spans="1:9" outlineLevel="4">
      <c r="A85" s="3">
        <v>70</v>
      </c>
      <c r="B85" s="3" t="s">
        <v>41</v>
      </c>
      <c r="C85" s="4">
        <v>80</v>
      </c>
      <c r="D85" s="4">
        <v>33</v>
      </c>
      <c r="E85" s="4">
        <v>1</v>
      </c>
      <c r="F85" s="4">
        <v>0</v>
      </c>
      <c r="G85" s="4">
        <v>1</v>
      </c>
      <c r="H85" s="4">
        <v>0</v>
      </c>
      <c r="I85" s="4">
        <v>480</v>
      </c>
    </row>
    <row r="86" spans="1:9" outlineLevel="3">
      <c r="A86" s="6" t="s">
        <v>124</v>
      </c>
      <c r="E86" s="4">
        <f>SUBTOTAL(4,E81:E85)</f>
        <v>970</v>
      </c>
      <c r="H86" s="4">
        <f>SUBTOTAL(4,H81:H85)</f>
        <v>23370</v>
      </c>
    </row>
    <row r="87" spans="1:9" outlineLevel="2">
      <c r="A87" s="6" t="s">
        <v>116</v>
      </c>
      <c r="B87" s="3">
        <f>SUBTOTAL(3,B81:B85)</f>
        <v>5</v>
      </c>
    </row>
    <row r="88" spans="1:9" outlineLevel="1">
      <c r="A88" s="6" t="s">
        <v>95</v>
      </c>
      <c r="E88" s="4">
        <f>SUBTOTAL(9,E81:E85)</f>
        <v>2748</v>
      </c>
      <c r="F88" s="4">
        <f>SUBTOTAL(9,F81:F85)</f>
        <v>1927</v>
      </c>
      <c r="G88" s="4">
        <f>SUBTOTAL(9,G81:G85)</f>
        <v>1109</v>
      </c>
      <c r="H88" s="4">
        <f>SUBTOTAL(9,H81:H85)</f>
        <v>37477</v>
      </c>
      <c r="I88" s="4">
        <f>SUBTOTAL(9,I81:I85)</f>
        <v>51436</v>
      </c>
    </row>
    <row r="89" spans="1:9" outlineLevel="4">
      <c r="A89" s="3">
        <v>90</v>
      </c>
      <c r="B89" s="3" t="s">
        <v>4</v>
      </c>
      <c r="C89" s="4">
        <v>5</v>
      </c>
      <c r="D89" s="4">
        <v>4000</v>
      </c>
      <c r="E89" s="4">
        <v>1474</v>
      </c>
      <c r="F89" s="4">
        <v>291</v>
      </c>
      <c r="G89" s="4">
        <v>1329</v>
      </c>
      <c r="H89" s="4">
        <v>4904</v>
      </c>
      <c r="I89" s="4">
        <v>241400</v>
      </c>
    </row>
    <row r="90" spans="1:9" outlineLevel="4">
      <c r="A90" s="3">
        <v>90</v>
      </c>
      <c r="B90" s="3" t="s">
        <v>73</v>
      </c>
      <c r="C90" s="4">
        <v>100</v>
      </c>
      <c r="D90" s="4">
        <v>80</v>
      </c>
      <c r="E90" s="4">
        <v>1156</v>
      </c>
      <c r="F90" s="4">
        <v>790</v>
      </c>
      <c r="G90" s="4">
        <v>428</v>
      </c>
      <c r="H90" s="4">
        <v>23459</v>
      </c>
      <c r="I90" s="4">
        <v>987</v>
      </c>
    </row>
    <row r="91" spans="1:9" outlineLevel="4">
      <c r="A91" s="3">
        <v>90</v>
      </c>
      <c r="B91" s="3" t="s">
        <v>67</v>
      </c>
      <c r="C91" s="4">
        <v>50</v>
      </c>
      <c r="D91" s="4">
        <v>18</v>
      </c>
      <c r="E91" s="4">
        <v>928</v>
      </c>
      <c r="F91" s="4">
        <v>592</v>
      </c>
      <c r="G91" s="4">
        <v>487</v>
      </c>
      <c r="H91" s="4">
        <v>11987</v>
      </c>
      <c r="I91" s="4">
        <v>543</v>
      </c>
    </row>
    <row r="92" spans="1:9" outlineLevel="4">
      <c r="A92" s="3">
        <v>90</v>
      </c>
      <c r="B92" s="3" t="s">
        <v>27</v>
      </c>
      <c r="C92" s="4">
        <v>200</v>
      </c>
      <c r="D92" s="4">
        <v>40</v>
      </c>
      <c r="E92" s="4">
        <v>866</v>
      </c>
      <c r="F92" s="4">
        <v>809</v>
      </c>
      <c r="G92" s="4">
        <v>73</v>
      </c>
      <c r="H92" s="4">
        <v>37879</v>
      </c>
      <c r="I92" s="4">
        <v>987</v>
      </c>
    </row>
    <row r="93" spans="1:9" outlineLevel="4">
      <c r="A93" s="3">
        <v>90</v>
      </c>
      <c r="B93" s="3" t="s">
        <v>59</v>
      </c>
      <c r="C93" s="4">
        <v>400</v>
      </c>
      <c r="D93" s="4">
        <v>33</v>
      </c>
      <c r="E93" s="4">
        <v>823</v>
      </c>
      <c r="F93" s="4">
        <v>823</v>
      </c>
      <c r="G93" s="4">
        <v>0</v>
      </c>
      <c r="H93" s="4">
        <v>32651</v>
      </c>
      <c r="I93" s="4">
        <v>200</v>
      </c>
    </row>
    <row r="94" spans="1:9" outlineLevel="4">
      <c r="A94" s="3">
        <v>90</v>
      </c>
      <c r="B94" s="3" t="s">
        <v>86</v>
      </c>
      <c r="C94" s="4">
        <v>300</v>
      </c>
      <c r="D94" s="4">
        <v>30</v>
      </c>
      <c r="E94" s="4">
        <v>798</v>
      </c>
      <c r="F94" s="4">
        <v>777</v>
      </c>
      <c r="G94" s="4">
        <v>38</v>
      </c>
      <c r="H94" s="4">
        <v>1760</v>
      </c>
      <c r="I94" s="4">
        <v>670</v>
      </c>
    </row>
    <row r="95" spans="1:9" outlineLevel="4">
      <c r="A95" s="3">
        <v>90</v>
      </c>
      <c r="B95" s="3" t="s">
        <v>44</v>
      </c>
      <c r="C95" s="4">
        <v>570</v>
      </c>
      <c r="D95" s="4">
        <v>33</v>
      </c>
      <c r="E95" s="4">
        <v>681</v>
      </c>
      <c r="F95" s="4">
        <v>680</v>
      </c>
      <c r="G95" s="4">
        <v>6</v>
      </c>
      <c r="H95" s="4">
        <v>43259</v>
      </c>
      <c r="I95" s="4">
        <v>345</v>
      </c>
    </row>
    <row r="96" spans="1:9" outlineLevel="4">
      <c r="A96" s="3">
        <v>90</v>
      </c>
      <c r="B96" s="3" t="s">
        <v>9</v>
      </c>
      <c r="C96" s="4">
        <v>50</v>
      </c>
      <c r="D96" s="4">
        <v>90</v>
      </c>
      <c r="E96" s="4">
        <v>643</v>
      </c>
      <c r="F96" s="4">
        <v>641</v>
      </c>
      <c r="G96" s="4">
        <v>8</v>
      </c>
      <c r="H96" s="4">
        <v>22694</v>
      </c>
      <c r="I96" s="4">
        <v>2700</v>
      </c>
    </row>
    <row r="97" spans="1:9" outlineLevel="4">
      <c r="A97" s="3">
        <v>90</v>
      </c>
      <c r="B97" s="3" t="s">
        <v>83</v>
      </c>
      <c r="C97" s="4">
        <v>260</v>
      </c>
      <c r="D97" s="4">
        <v>20</v>
      </c>
      <c r="E97" s="4">
        <v>459</v>
      </c>
      <c r="F97" s="4">
        <v>459</v>
      </c>
      <c r="G97" s="4">
        <v>3</v>
      </c>
      <c r="H97" s="4">
        <v>13058</v>
      </c>
      <c r="I97" s="4">
        <v>480</v>
      </c>
    </row>
    <row r="98" spans="1:9" outlineLevel="4">
      <c r="A98" s="3">
        <v>90</v>
      </c>
      <c r="B98" s="3" t="s">
        <v>49</v>
      </c>
      <c r="C98" s="4">
        <v>260</v>
      </c>
      <c r="D98" s="4">
        <v>20</v>
      </c>
      <c r="E98" s="4">
        <v>392</v>
      </c>
      <c r="F98" s="4">
        <v>392</v>
      </c>
      <c r="G98" s="4">
        <v>1</v>
      </c>
      <c r="H98" s="4">
        <v>6453</v>
      </c>
      <c r="I98" s="4">
        <v>260</v>
      </c>
    </row>
    <row r="99" spans="1:9" outlineLevel="4">
      <c r="A99" s="3">
        <v>90</v>
      </c>
      <c r="B99" s="3" t="s">
        <v>3</v>
      </c>
      <c r="C99" s="4">
        <v>40</v>
      </c>
      <c r="D99" s="4">
        <v>350</v>
      </c>
      <c r="E99" s="4">
        <v>379</v>
      </c>
      <c r="F99" s="4">
        <v>261</v>
      </c>
      <c r="G99" s="4">
        <v>138</v>
      </c>
      <c r="H99" s="4">
        <v>3660</v>
      </c>
      <c r="I99" s="4">
        <v>8560</v>
      </c>
    </row>
    <row r="100" spans="1:9" outlineLevel="4">
      <c r="A100" s="3">
        <v>90</v>
      </c>
      <c r="B100" s="3" t="s">
        <v>50</v>
      </c>
      <c r="C100" s="4">
        <v>130</v>
      </c>
      <c r="D100" s="4">
        <v>20</v>
      </c>
      <c r="E100" s="4">
        <v>344</v>
      </c>
      <c r="F100" s="4">
        <v>344</v>
      </c>
      <c r="G100" s="4">
        <v>1</v>
      </c>
      <c r="H100" s="4">
        <v>4308</v>
      </c>
      <c r="I100" s="4">
        <v>130</v>
      </c>
    </row>
    <row r="101" spans="1:9" outlineLevel="4">
      <c r="A101" s="3">
        <v>90</v>
      </c>
      <c r="B101" s="3" t="s">
        <v>39</v>
      </c>
      <c r="C101" s="4">
        <v>40</v>
      </c>
      <c r="D101" s="4">
        <v>40</v>
      </c>
      <c r="E101" s="4">
        <v>318</v>
      </c>
      <c r="F101" s="4">
        <v>262</v>
      </c>
      <c r="G101" s="4">
        <v>82</v>
      </c>
      <c r="H101" s="4">
        <v>3920</v>
      </c>
      <c r="I101" s="4">
        <v>1345</v>
      </c>
    </row>
    <row r="102" spans="1:9" outlineLevel="4">
      <c r="A102" s="3">
        <v>90</v>
      </c>
      <c r="B102" s="3" t="s">
        <v>81</v>
      </c>
      <c r="C102" s="4">
        <v>50</v>
      </c>
      <c r="D102" s="4">
        <v>36</v>
      </c>
      <c r="E102" s="4">
        <v>303</v>
      </c>
      <c r="F102" s="4">
        <v>214</v>
      </c>
      <c r="G102" s="4">
        <v>97</v>
      </c>
      <c r="H102" s="4">
        <v>3438</v>
      </c>
      <c r="I102" s="4">
        <v>1289</v>
      </c>
    </row>
    <row r="103" spans="1:9" outlineLevel="4">
      <c r="A103" s="3">
        <v>90</v>
      </c>
      <c r="B103" s="3" t="s">
        <v>38</v>
      </c>
      <c r="C103" s="4">
        <v>80</v>
      </c>
      <c r="D103" s="4">
        <v>33</v>
      </c>
      <c r="E103" s="4">
        <v>218</v>
      </c>
      <c r="F103" s="4">
        <v>214</v>
      </c>
      <c r="G103" s="4">
        <v>8</v>
      </c>
      <c r="H103" s="4">
        <v>3521</v>
      </c>
      <c r="I103" s="4">
        <v>720</v>
      </c>
    </row>
    <row r="104" spans="1:9" outlineLevel="4">
      <c r="A104" s="3">
        <v>90</v>
      </c>
      <c r="B104" s="3" t="s">
        <v>65</v>
      </c>
      <c r="C104" s="4">
        <v>200</v>
      </c>
      <c r="D104" s="4">
        <v>20</v>
      </c>
      <c r="E104" s="4">
        <v>177</v>
      </c>
      <c r="F104" s="4">
        <v>177</v>
      </c>
      <c r="G104" s="4">
        <v>0</v>
      </c>
      <c r="H104" s="4">
        <v>1661</v>
      </c>
      <c r="I104" s="4">
        <v>92</v>
      </c>
    </row>
    <row r="105" spans="1:9" outlineLevel="4">
      <c r="A105" s="3">
        <v>90</v>
      </c>
      <c r="B105" s="3" t="s">
        <v>52</v>
      </c>
      <c r="C105" s="4">
        <v>260</v>
      </c>
      <c r="D105" s="4">
        <v>20</v>
      </c>
      <c r="E105" s="4">
        <v>96</v>
      </c>
      <c r="F105" s="4">
        <v>96</v>
      </c>
      <c r="G105" s="4">
        <v>0</v>
      </c>
      <c r="H105" s="4">
        <v>803</v>
      </c>
      <c r="I105" s="4">
        <v>50</v>
      </c>
    </row>
    <row r="106" spans="1:9" outlineLevel="4">
      <c r="A106" s="3">
        <v>90</v>
      </c>
      <c r="B106" s="3" t="s">
        <v>78</v>
      </c>
      <c r="C106" s="4">
        <v>160</v>
      </c>
      <c r="D106" s="4">
        <v>40</v>
      </c>
      <c r="E106" s="4">
        <v>47</v>
      </c>
      <c r="F106" s="4">
        <v>41</v>
      </c>
      <c r="G106" s="4">
        <v>11</v>
      </c>
      <c r="H106" s="4">
        <v>2197</v>
      </c>
      <c r="I106" s="4">
        <v>1040</v>
      </c>
    </row>
    <row r="107" spans="1:9" outlineLevel="4">
      <c r="A107" s="3">
        <v>90</v>
      </c>
      <c r="B107" s="3" t="s">
        <v>19</v>
      </c>
      <c r="C107" s="4">
        <v>10</v>
      </c>
      <c r="D107" s="4">
        <v>20</v>
      </c>
      <c r="E107" s="4">
        <v>25</v>
      </c>
      <c r="F107" s="4">
        <v>24</v>
      </c>
      <c r="G107" s="4">
        <v>1</v>
      </c>
      <c r="H107" s="4">
        <v>56</v>
      </c>
      <c r="I107" s="4">
        <v>10</v>
      </c>
    </row>
    <row r="108" spans="1:9" outlineLevel="4">
      <c r="A108" s="3">
        <v>90</v>
      </c>
      <c r="B108" s="3" t="s">
        <v>61</v>
      </c>
      <c r="C108" s="4">
        <v>160</v>
      </c>
      <c r="D108" s="4">
        <v>32</v>
      </c>
      <c r="E108" s="4">
        <v>20</v>
      </c>
      <c r="F108" s="4">
        <v>20</v>
      </c>
      <c r="G108" s="4">
        <v>1</v>
      </c>
      <c r="H108" s="4">
        <v>662</v>
      </c>
      <c r="I108" s="4">
        <v>160</v>
      </c>
    </row>
    <row r="109" spans="1:9" outlineLevel="4">
      <c r="A109" s="3">
        <v>90</v>
      </c>
      <c r="B109" s="3" t="s">
        <v>25</v>
      </c>
      <c r="C109" s="4">
        <v>200</v>
      </c>
      <c r="D109" s="4">
        <v>33</v>
      </c>
      <c r="E109" s="4">
        <v>13</v>
      </c>
      <c r="F109" s="4">
        <v>10</v>
      </c>
      <c r="G109" s="4">
        <v>13</v>
      </c>
      <c r="H109" s="4">
        <v>1100</v>
      </c>
      <c r="I109" s="4">
        <v>1200</v>
      </c>
    </row>
    <row r="110" spans="1:9" outlineLevel="4">
      <c r="A110" s="3">
        <v>90</v>
      </c>
      <c r="B110" s="3" t="s">
        <v>26</v>
      </c>
      <c r="C110" s="4">
        <v>120</v>
      </c>
      <c r="D110" s="4">
        <v>32</v>
      </c>
      <c r="E110" s="4">
        <v>10</v>
      </c>
      <c r="F110" s="4">
        <v>10</v>
      </c>
      <c r="G110" s="4">
        <v>9</v>
      </c>
      <c r="H110" s="4">
        <v>390</v>
      </c>
      <c r="I110" s="4">
        <v>1200</v>
      </c>
    </row>
    <row r="111" spans="1:9" outlineLevel="4">
      <c r="A111" s="3">
        <v>90</v>
      </c>
      <c r="B111" s="3" t="s">
        <v>40</v>
      </c>
      <c r="C111" s="4">
        <v>300</v>
      </c>
      <c r="D111" s="4">
        <v>32</v>
      </c>
      <c r="E111" s="4">
        <v>1</v>
      </c>
      <c r="F111" s="4">
        <v>1</v>
      </c>
      <c r="G111" s="4">
        <v>0</v>
      </c>
      <c r="H111" s="4">
        <v>200</v>
      </c>
      <c r="I111" s="4">
        <v>10</v>
      </c>
    </row>
    <row r="112" spans="1:9" outlineLevel="4">
      <c r="A112" s="3">
        <v>90</v>
      </c>
      <c r="B112" s="3" t="s">
        <v>82</v>
      </c>
      <c r="C112" s="4">
        <v>9</v>
      </c>
      <c r="D112" s="4">
        <v>33</v>
      </c>
      <c r="E112" s="4">
        <v>1</v>
      </c>
      <c r="F112" s="4">
        <v>1</v>
      </c>
      <c r="G112" s="4">
        <v>0</v>
      </c>
      <c r="H112" s="4">
        <v>5</v>
      </c>
      <c r="I112" s="4">
        <v>40</v>
      </c>
    </row>
    <row r="113" spans="1:9" outlineLevel="3">
      <c r="A113" s="6" t="s">
        <v>125</v>
      </c>
      <c r="E113" s="4">
        <f>SUBTOTAL(4,E89:E112)</f>
        <v>1474</v>
      </c>
      <c r="H113" s="4">
        <f>SUBTOTAL(4,H89:H112)</f>
        <v>43259</v>
      </c>
    </row>
    <row r="114" spans="1:9" outlineLevel="2">
      <c r="A114" s="6" t="s">
        <v>117</v>
      </c>
      <c r="B114" s="3">
        <f>SUBTOTAL(3,B89:B112)</f>
        <v>24</v>
      </c>
    </row>
    <row r="115" spans="1:9" outlineLevel="1">
      <c r="A115" s="6" t="s">
        <v>96</v>
      </c>
      <c r="E115" s="4">
        <f>SUBTOTAL(9,E89:E112)</f>
        <v>10172</v>
      </c>
      <c r="F115" s="4">
        <f>SUBTOTAL(9,F89:F112)</f>
        <v>7929</v>
      </c>
      <c r="G115" s="4">
        <f>SUBTOTAL(9,G89:G112)</f>
        <v>2734</v>
      </c>
      <c r="H115" s="4">
        <f>SUBTOTAL(9,H89:H112)</f>
        <v>224025</v>
      </c>
      <c r="I115" s="4">
        <f>SUBTOTAL(9,I89:I112)</f>
        <v>264418</v>
      </c>
    </row>
    <row r="116" spans="1:9">
      <c r="A116" s="6" t="s">
        <v>126</v>
      </c>
      <c r="E116" s="4">
        <f>SUBTOTAL(4,E2:E112)</f>
        <v>1480</v>
      </c>
      <c r="H116" s="4">
        <f>SUBTOTAL(4,H2:H112)</f>
        <v>63533</v>
      </c>
    </row>
    <row r="117" spans="1:9">
      <c r="A117" s="6" t="s">
        <v>97</v>
      </c>
      <c r="B117" s="3">
        <f>SUBTOTAL(3,B2:B112)</f>
        <v>90</v>
      </c>
    </row>
    <row r="118" spans="1:9">
      <c r="A118" s="6" t="s">
        <v>105</v>
      </c>
      <c r="E118" s="4">
        <f>SUBTOTAL(9,E2:E112)</f>
        <v>37768</v>
      </c>
      <c r="F118" s="4">
        <f>SUBTOTAL(9,F2:F112)</f>
        <v>30182</v>
      </c>
      <c r="G118" s="4">
        <f>SUBTOTAL(9,G2:G112)</f>
        <v>9360</v>
      </c>
      <c r="H118" s="4">
        <f>SUBTOTAL(9,H2:H112)</f>
        <v>899460</v>
      </c>
      <c r="I118" s="4">
        <f>SUBTOTAL(9,I2:I112)</f>
        <v>548847</v>
      </c>
    </row>
  </sheetData>
  <sortState ref="A2:I91">
    <sortCondition ref="A2:A91"/>
    <sortCondition descending="1" ref="E2:E91"/>
  </sortState>
  <phoneticPr fontId="0" type="noConversion"/>
  <printOptions horizontalCentered="1" gridLines="1" gridLinesSet="0"/>
  <pageMargins left="0.78740157480314965" right="0.78740157480314965" top="0.98425196850393704" bottom="0.98425196850393704" header="0.51181102362204722" footer="0.51181102362204722"/>
  <pageSetup paperSize="9" scale="62" fitToHeight="2" orientation="landscape" horizontalDpi="4294967292" r:id="rId1"/>
  <headerFooter alignWithMargins="0">
    <oddHeader>&amp;LCurso : Picking&amp;C&amp;"Arial Narrow,Negrita"&amp;14 &amp;"Arial Narrow,Normal"&amp;9Libro : Caso1.xls&amp;RHoja : familias(2)</oddHeader>
    <oddFooter>&amp;LSalidas; clasificación por Familias y totalizaciones&amp;C &amp;RPágina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N92"/>
  <sheetViews>
    <sheetView tabSelected="1" topLeftCell="C1" workbookViewId="0">
      <pane ySplit="1" topLeftCell="A77" activePane="bottomLeft" state="frozen"/>
      <selection pane="bottomLeft" activeCell="J89" sqref="J89"/>
    </sheetView>
  </sheetViews>
  <sheetFormatPr baseColWidth="10" defaultColWidth="11.140625" defaultRowHeight="14.4"/>
  <cols>
    <col min="1" max="1" width="11.140625" style="3"/>
    <col min="2" max="2" width="35.5703125" style="3" customWidth="1"/>
    <col min="3" max="3" width="14.140625" style="4" customWidth="1"/>
    <col min="4" max="4" width="16" style="4" customWidth="1"/>
    <col min="5" max="5" width="11.140625" style="4"/>
    <col min="6" max="6" width="15.140625" style="4" hidden="1" customWidth="1"/>
    <col min="7" max="7" width="0" style="4" hidden="1" customWidth="1"/>
    <col min="8" max="8" width="21" style="4" customWidth="1"/>
    <col min="9" max="9" width="18.42578125" style="4" customWidth="1"/>
    <col min="10" max="10" width="17" style="3" customWidth="1"/>
    <col min="11" max="11" width="23" style="3" customWidth="1"/>
    <col min="12" max="12" width="15.140625" style="3" customWidth="1"/>
    <col min="13" max="13" width="16.42578125" style="3" customWidth="1"/>
    <col min="14" max="14" width="16" style="3" customWidth="1"/>
    <col min="15" max="16384" width="11.140625" style="3"/>
  </cols>
  <sheetData>
    <row r="1" spans="1:14" ht="38.25" customHeight="1">
      <c r="A1" s="1" t="s">
        <v>99</v>
      </c>
      <c r="B1" s="1" t="s">
        <v>100</v>
      </c>
      <c r="C1" s="2" t="s">
        <v>106</v>
      </c>
      <c r="D1" s="2" t="s">
        <v>101</v>
      </c>
      <c r="E1" s="2" t="s">
        <v>102</v>
      </c>
      <c r="F1" s="2" t="s">
        <v>103</v>
      </c>
      <c r="G1" s="2" t="s">
        <v>104</v>
      </c>
      <c r="H1" s="2" t="s">
        <v>107</v>
      </c>
      <c r="I1" s="2" t="s">
        <v>109</v>
      </c>
      <c r="J1" s="13" t="s">
        <v>127</v>
      </c>
      <c r="K1" s="13" t="s">
        <v>144</v>
      </c>
      <c r="L1" s="13" t="s">
        <v>98</v>
      </c>
      <c r="M1" s="13" t="s">
        <v>108</v>
      </c>
      <c r="N1" s="13" t="s">
        <v>98</v>
      </c>
    </row>
    <row r="2" spans="1:14">
      <c r="A2" s="3">
        <v>10</v>
      </c>
      <c r="B2" s="3" t="s">
        <v>88</v>
      </c>
      <c r="C2" s="4">
        <v>160</v>
      </c>
      <c r="D2" s="4">
        <v>32</v>
      </c>
      <c r="E2" s="4">
        <v>1480</v>
      </c>
      <c r="F2" s="4">
        <v>1032</v>
      </c>
      <c r="G2" s="4">
        <v>718</v>
      </c>
      <c r="H2" s="4">
        <v>63533</v>
      </c>
      <c r="I2" s="4">
        <v>640</v>
      </c>
      <c r="J2" s="4">
        <f t="shared" ref="J2:J33" si="0">H2+(I2*C2)</f>
        <v>165933</v>
      </c>
      <c r="K2" s="3">
        <f t="shared" ref="K2:K33" si="1">ROUNDUP((J2/C2/D2)*12/10,0)</f>
        <v>39</v>
      </c>
      <c r="L2" s="7" t="str">
        <f>IF(E2&gt;=1000,"A&gt;1000",IF(E2&gt;=500,"B&gt;500",IF(E2&gt;=100,"C&gt;100",IF(E2&gt;25,"D&gt;25","E&lt;25"))))</f>
        <v>A&gt;1000</v>
      </c>
      <c r="M2" s="8">
        <f t="shared" ref="M2:M33" si="2">E2/25</f>
        <v>59.2</v>
      </c>
      <c r="N2" s="7" t="str">
        <f>IF(M2&gt;50,"a&gt;50",IF(M2&gt;40,"b&gt;40",IF(M2&gt;30,"c&gt;30",IF(M2&gt;20,"d&gt;20",IF(E2&gt;10,"e&gt;10","f&gt;0")))))</f>
        <v>a&gt;50</v>
      </c>
    </row>
    <row r="3" spans="1:14">
      <c r="A3" s="3">
        <v>90</v>
      </c>
      <c r="B3" s="3" t="s">
        <v>4</v>
      </c>
      <c r="C3" s="4">
        <v>5</v>
      </c>
      <c r="D3" s="4">
        <v>4000</v>
      </c>
      <c r="E3" s="4">
        <v>1474</v>
      </c>
      <c r="F3" s="4">
        <v>291</v>
      </c>
      <c r="G3" s="4">
        <v>1329</v>
      </c>
      <c r="H3" s="4">
        <v>4904</v>
      </c>
      <c r="I3" s="4">
        <v>241400</v>
      </c>
      <c r="J3" s="4">
        <f t="shared" si="0"/>
        <v>1211904</v>
      </c>
      <c r="K3" s="3">
        <f t="shared" si="1"/>
        <v>73</v>
      </c>
      <c r="L3" s="7" t="str">
        <f t="shared" ref="L3:L66" si="3">IF(E3&gt;=1000,"A&gt;1000",IF(E3&gt;=500,"B&gt;500",IF(E3&gt;=100,"C&gt;100",IF(E3&gt;25,"D&gt;25","E&lt;25"))))</f>
        <v>A&gt;1000</v>
      </c>
      <c r="M3" s="8">
        <f t="shared" si="2"/>
        <v>58.96</v>
      </c>
      <c r="N3" s="7" t="str">
        <f t="shared" ref="N3:N66" si="4">IF(M3&gt;50,"a&gt;50",IF(M3&gt;40,"b&gt;40",IF(M3&gt;30,"c&gt;30",IF(M3&gt;20,"d&gt;20",IF(E3&gt;10,"e&gt;10","f&gt;0")))))</f>
        <v>a&gt;50</v>
      </c>
    </row>
    <row r="4" spans="1:14">
      <c r="A4" s="3">
        <v>20</v>
      </c>
      <c r="B4" s="3" t="s">
        <v>66</v>
      </c>
      <c r="C4" s="4">
        <v>80</v>
      </c>
      <c r="D4" s="4">
        <v>40</v>
      </c>
      <c r="E4" s="4">
        <v>1438</v>
      </c>
      <c r="F4" s="4">
        <v>1405</v>
      </c>
      <c r="G4" s="4">
        <v>144</v>
      </c>
      <c r="H4" s="4">
        <v>34426</v>
      </c>
      <c r="I4" s="4">
        <v>1076</v>
      </c>
      <c r="J4" s="4">
        <f t="shared" si="0"/>
        <v>120506</v>
      </c>
      <c r="K4" s="3">
        <f t="shared" si="1"/>
        <v>46</v>
      </c>
      <c r="L4" s="7" t="str">
        <f t="shared" si="3"/>
        <v>A&gt;1000</v>
      </c>
      <c r="M4" s="8">
        <f t="shared" si="2"/>
        <v>57.52</v>
      </c>
      <c r="N4" s="7" t="str">
        <f t="shared" si="4"/>
        <v>a&gt;50</v>
      </c>
    </row>
    <row r="5" spans="1:14">
      <c r="A5" s="3">
        <v>10</v>
      </c>
      <c r="B5" s="3" t="s">
        <v>16</v>
      </c>
      <c r="C5" s="4">
        <v>7</v>
      </c>
      <c r="D5" s="4">
        <v>4000</v>
      </c>
      <c r="E5" s="4">
        <v>1425</v>
      </c>
      <c r="F5" s="4">
        <v>485</v>
      </c>
      <c r="G5" s="4">
        <v>1124</v>
      </c>
      <c r="H5" s="4">
        <v>7652</v>
      </c>
      <c r="I5" s="4">
        <v>162000</v>
      </c>
      <c r="J5" s="4">
        <f t="shared" si="0"/>
        <v>1141652</v>
      </c>
      <c r="K5" s="3">
        <f t="shared" si="1"/>
        <v>49</v>
      </c>
      <c r="L5" s="7" t="str">
        <f t="shared" si="3"/>
        <v>A&gt;1000</v>
      </c>
      <c r="M5" s="8">
        <f t="shared" si="2"/>
        <v>57</v>
      </c>
      <c r="N5" s="7" t="str">
        <f t="shared" si="4"/>
        <v>a&gt;50</v>
      </c>
    </row>
    <row r="6" spans="1:14">
      <c r="A6" s="3">
        <v>30</v>
      </c>
      <c r="B6" s="3" t="s">
        <v>69</v>
      </c>
      <c r="C6" s="4">
        <v>40</v>
      </c>
      <c r="D6" s="4">
        <v>44</v>
      </c>
      <c r="E6" s="4">
        <v>1263</v>
      </c>
      <c r="F6" s="4">
        <v>367</v>
      </c>
      <c r="G6" s="4">
        <v>1018</v>
      </c>
      <c r="H6" s="4">
        <v>1387</v>
      </c>
      <c r="I6" s="4">
        <v>1510</v>
      </c>
      <c r="J6" s="4">
        <f t="shared" si="0"/>
        <v>61787</v>
      </c>
      <c r="K6" s="3">
        <f t="shared" si="1"/>
        <v>43</v>
      </c>
      <c r="L6" s="7" t="str">
        <f t="shared" si="3"/>
        <v>A&gt;1000</v>
      </c>
      <c r="M6" s="8">
        <f t="shared" si="2"/>
        <v>50.52</v>
      </c>
      <c r="N6" s="7" t="str">
        <f t="shared" si="4"/>
        <v>a&gt;50</v>
      </c>
    </row>
    <row r="7" spans="1:14">
      <c r="A7" s="3">
        <v>90</v>
      </c>
      <c r="B7" s="3" t="s">
        <v>73</v>
      </c>
      <c r="C7" s="4">
        <v>100</v>
      </c>
      <c r="D7" s="4">
        <v>80</v>
      </c>
      <c r="E7" s="4">
        <v>1156</v>
      </c>
      <c r="F7" s="4">
        <v>790</v>
      </c>
      <c r="G7" s="4">
        <v>428</v>
      </c>
      <c r="H7" s="4">
        <v>23459</v>
      </c>
      <c r="I7" s="4">
        <v>987</v>
      </c>
      <c r="J7" s="4">
        <f t="shared" si="0"/>
        <v>122159</v>
      </c>
      <c r="K7" s="3">
        <f t="shared" si="1"/>
        <v>19</v>
      </c>
      <c r="L7" s="7" t="str">
        <f t="shared" si="3"/>
        <v>A&gt;1000</v>
      </c>
      <c r="M7" s="8">
        <f t="shared" si="2"/>
        <v>46.24</v>
      </c>
      <c r="N7" s="7" t="str">
        <f t="shared" si="4"/>
        <v>b&gt;40</v>
      </c>
    </row>
    <row r="8" spans="1:14">
      <c r="A8" s="3">
        <v>50</v>
      </c>
      <c r="B8" s="3" t="s">
        <v>20</v>
      </c>
      <c r="C8" s="4">
        <v>10</v>
      </c>
      <c r="D8" s="4">
        <v>500</v>
      </c>
      <c r="E8" s="4">
        <v>1030</v>
      </c>
      <c r="F8" s="4">
        <v>912</v>
      </c>
      <c r="G8" s="4">
        <v>185</v>
      </c>
      <c r="H8" s="4">
        <v>17504</v>
      </c>
      <c r="I8" s="4">
        <v>2005</v>
      </c>
      <c r="J8" s="4">
        <f t="shared" si="0"/>
        <v>37554</v>
      </c>
      <c r="K8" s="3">
        <f t="shared" si="1"/>
        <v>10</v>
      </c>
      <c r="L8" s="7" t="str">
        <f t="shared" si="3"/>
        <v>A&gt;1000</v>
      </c>
      <c r="M8" s="8">
        <f t="shared" si="2"/>
        <v>41.2</v>
      </c>
      <c r="N8" s="7" t="str">
        <f t="shared" si="4"/>
        <v>b&gt;40</v>
      </c>
    </row>
    <row r="9" spans="1:14">
      <c r="A9" s="3">
        <v>10</v>
      </c>
      <c r="B9" s="3" t="s">
        <v>43</v>
      </c>
      <c r="C9" s="4">
        <v>75</v>
      </c>
      <c r="D9" s="4">
        <v>48</v>
      </c>
      <c r="E9" s="4">
        <v>974</v>
      </c>
      <c r="F9" s="4">
        <v>921</v>
      </c>
      <c r="G9" s="4">
        <v>328</v>
      </c>
      <c r="H9" s="4">
        <v>27911</v>
      </c>
      <c r="I9" s="4">
        <v>1313</v>
      </c>
      <c r="J9" s="4">
        <f t="shared" si="0"/>
        <v>126386</v>
      </c>
      <c r="K9" s="3">
        <f t="shared" si="1"/>
        <v>43</v>
      </c>
      <c r="L9" s="7" t="str">
        <f t="shared" si="3"/>
        <v>B&gt;500</v>
      </c>
      <c r="M9" s="8">
        <f t="shared" si="2"/>
        <v>38.96</v>
      </c>
      <c r="N9" s="7" t="str">
        <f t="shared" si="4"/>
        <v>c&gt;30</v>
      </c>
    </row>
    <row r="10" spans="1:14">
      <c r="A10" s="3">
        <v>70</v>
      </c>
      <c r="B10" s="3" t="s">
        <v>0</v>
      </c>
      <c r="C10" s="4">
        <v>5</v>
      </c>
      <c r="D10" s="4">
        <v>2000</v>
      </c>
      <c r="E10" s="4">
        <v>970</v>
      </c>
      <c r="F10" s="4">
        <v>782</v>
      </c>
      <c r="G10" s="4">
        <v>295</v>
      </c>
      <c r="H10" s="4">
        <v>23370</v>
      </c>
      <c r="I10" s="4">
        <v>49100</v>
      </c>
      <c r="J10" s="4">
        <f t="shared" si="0"/>
        <v>268870</v>
      </c>
      <c r="K10" s="3">
        <f t="shared" si="1"/>
        <v>33</v>
      </c>
      <c r="L10" s="7" t="str">
        <f t="shared" si="3"/>
        <v>B&gt;500</v>
      </c>
      <c r="M10" s="8">
        <f t="shared" si="2"/>
        <v>38.799999999999997</v>
      </c>
      <c r="N10" s="7" t="str">
        <f t="shared" si="4"/>
        <v>c&gt;30</v>
      </c>
    </row>
    <row r="11" spans="1:14">
      <c r="A11" s="3">
        <v>20</v>
      </c>
      <c r="B11" s="3" t="s">
        <v>34</v>
      </c>
      <c r="C11" s="4">
        <v>50</v>
      </c>
      <c r="D11" s="4">
        <v>30</v>
      </c>
      <c r="E11" s="4">
        <v>937</v>
      </c>
      <c r="F11" s="4">
        <v>606</v>
      </c>
      <c r="G11" s="4">
        <v>484</v>
      </c>
      <c r="H11" s="4">
        <v>11850</v>
      </c>
      <c r="I11" s="4">
        <v>910</v>
      </c>
      <c r="J11" s="4">
        <f t="shared" si="0"/>
        <v>57350</v>
      </c>
      <c r="K11" s="3">
        <f t="shared" si="1"/>
        <v>46</v>
      </c>
      <c r="L11" s="7" t="str">
        <f t="shared" si="3"/>
        <v>B&gt;500</v>
      </c>
      <c r="M11" s="8">
        <f t="shared" si="2"/>
        <v>37.479999999999997</v>
      </c>
      <c r="N11" s="7" t="str">
        <f t="shared" si="4"/>
        <v>c&gt;30</v>
      </c>
    </row>
    <row r="12" spans="1:14">
      <c r="A12" s="3">
        <v>90</v>
      </c>
      <c r="B12" s="3" t="s">
        <v>67</v>
      </c>
      <c r="C12" s="4">
        <v>50</v>
      </c>
      <c r="D12" s="4">
        <v>18</v>
      </c>
      <c r="E12" s="4">
        <v>928</v>
      </c>
      <c r="F12" s="4">
        <v>592</v>
      </c>
      <c r="G12" s="4">
        <v>487</v>
      </c>
      <c r="H12" s="4">
        <v>11987</v>
      </c>
      <c r="I12" s="4">
        <v>543</v>
      </c>
      <c r="J12" s="4">
        <f t="shared" si="0"/>
        <v>39137</v>
      </c>
      <c r="K12" s="3">
        <f t="shared" si="1"/>
        <v>53</v>
      </c>
      <c r="L12" s="7" t="str">
        <f t="shared" si="3"/>
        <v>B&gt;500</v>
      </c>
      <c r="M12" s="8">
        <f t="shared" si="2"/>
        <v>37.119999999999997</v>
      </c>
      <c r="N12" s="7" t="str">
        <f t="shared" si="4"/>
        <v>c&gt;30</v>
      </c>
    </row>
    <row r="13" spans="1:14">
      <c r="A13" s="3">
        <v>70</v>
      </c>
      <c r="B13" s="3" t="s">
        <v>33</v>
      </c>
      <c r="C13" s="4">
        <v>20</v>
      </c>
      <c r="D13" s="4">
        <v>24</v>
      </c>
      <c r="E13" s="4">
        <v>907</v>
      </c>
      <c r="F13" s="4">
        <v>323</v>
      </c>
      <c r="G13" s="4">
        <v>744</v>
      </c>
      <c r="H13" s="4">
        <v>3080</v>
      </c>
      <c r="I13" s="4">
        <v>480</v>
      </c>
      <c r="J13" s="4">
        <f t="shared" si="0"/>
        <v>12680</v>
      </c>
      <c r="K13" s="3">
        <f t="shared" si="1"/>
        <v>32</v>
      </c>
      <c r="L13" s="7" t="str">
        <f t="shared" si="3"/>
        <v>B&gt;500</v>
      </c>
      <c r="M13" s="8">
        <f t="shared" si="2"/>
        <v>36.28</v>
      </c>
      <c r="N13" s="7" t="str">
        <f t="shared" si="4"/>
        <v>c&gt;30</v>
      </c>
    </row>
    <row r="14" spans="1:14">
      <c r="A14" s="3">
        <v>90</v>
      </c>
      <c r="B14" s="3" t="s">
        <v>27</v>
      </c>
      <c r="C14" s="4">
        <v>200</v>
      </c>
      <c r="D14" s="4">
        <v>40</v>
      </c>
      <c r="E14" s="4">
        <v>866</v>
      </c>
      <c r="F14" s="4">
        <v>809</v>
      </c>
      <c r="G14" s="4">
        <v>73</v>
      </c>
      <c r="H14" s="4">
        <v>37879</v>
      </c>
      <c r="I14" s="4">
        <v>987</v>
      </c>
      <c r="J14" s="4">
        <f t="shared" si="0"/>
        <v>235279</v>
      </c>
      <c r="K14" s="3">
        <f t="shared" si="1"/>
        <v>36</v>
      </c>
      <c r="L14" s="7" t="str">
        <f t="shared" si="3"/>
        <v>B&gt;500</v>
      </c>
      <c r="M14" s="8">
        <f t="shared" si="2"/>
        <v>34.64</v>
      </c>
      <c r="N14" s="7" t="str">
        <f t="shared" si="4"/>
        <v>c&gt;30</v>
      </c>
    </row>
    <row r="15" spans="1:14">
      <c r="A15" s="3">
        <v>20</v>
      </c>
      <c r="B15" s="3" t="s">
        <v>14</v>
      </c>
      <c r="C15" s="4">
        <v>200</v>
      </c>
      <c r="D15" s="4">
        <v>500</v>
      </c>
      <c r="E15" s="4">
        <v>824</v>
      </c>
      <c r="F15" s="4">
        <v>749</v>
      </c>
      <c r="G15" s="4">
        <v>102</v>
      </c>
      <c r="H15" s="4">
        <v>27647</v>
      </c>
      <c r="I15" s="4">
        <v>15100</v>
      </c>
      <c r="J15" s="4">
        <f t="shared" si="0"/>
        <v>3047647</v>
      </c>
      <c r="K15" s="3">
        <f t="shared" si="1"/>
        <v>37</v>
      </c>
      <c r="L15" s="7" t="str">
        <f t="shared" si="3"/>
        <v>B&gt;500</v>
      </c>
      <c r="M15" s="8">
        <f t="shared" si="2"/>
        <v>32.96</v>
      </c>
      <c r="N15" s="7" t="str">
        <f t="shared" si="4"/>
        <v>c&gt;30</v>
      </c>
    </row>
    <row r="16" spans="1:14">
      <c r="A16" s="3">
        <v>90</v>
      </c>
      <c r="B16" s="3" t="s">
        <v>59</v>
      </c>
      <c r="C16" s="4">
        <v>400</v>
      </c>
      <c r="D16" s="4">
        <v>33</v>
      </c>
      <c r="E16" s="4">
        <v>823</v>
      </c>
      <c r="F16" s="4">
        <v>823</v>
      </c>
      <c r="G16" s="4">
        <v>0</v>
      </c>
      <c r="H16" s="4">
        <v>32651</v>
      </c>
      <c r="I16" s="4">
        <v>200</v>
      </c>
      <c r="J16" s="4">
        <f t="shared" si="0"/>
        <v>112651</v>
      </c>
      <c r="K16" s="3">
        <f t="shared" si="1"/>
        <v>11</v>
      </c>
      <c r="L16" s="7" t="str">
        <f t="shared" si="3"/>
        <v>B&gt;500</v>
      </c>
      <c r="M16" s="8">
        <f t="shared" si="2"/>
        <v>32.92</v>
      </c>
      <c r="N16" s="7" t="str">
        <f t="shared" si="4"/>
        <v>c&gt;30</v>
      </c>
    </row>
    <row r="17" spans="1:14">
      <c r="A17" s="3">
        <v>50</v>
      </c>
      <c r="B17" s="3" t="s">
        <v>23</v>
      </c>
      <c r="C17" s="4">
        <v>300</v>
      </c>
      <c r="D17" s="4">
        <v>30</v>
      </c>
      <c r="E17" s="4">
        <v>820</v>
      </c>
      <c r="F17" s="4">
        <v>801</v>
      </c>
      <c r="G17" s="4">
        <v>27</v>
      </c>
      <c r="H17" s="4">
        <v>15100</v>
      </c>
      <c r="I17" s="4">
        <v>1200</v>
      </c>
      <c r="J17" s="4">
        <f t="shared" si="0"/>
        <v>375100</v>
      </c>
      <c r="K17" s="3">
        <f t="shared" si="1"/>
        <v>51</v>
      </c>
      <c r="L17" s="7" t="str">
        <f t="shared" si="3"/>
        <v>B&gt;500</v>
      </c>
      <c r="M17" s="8">
        <f t="shared" si="2"/>
        <v>32.799999999999997</v>
      </c>
      <c r="N17" s="7" t="str">
        <f t="shared" si="4"/>
        <v>c&gt;30</v>
      </c>
    </row>
    <row r="18" spans="1:14">
      <c r="A18" s="3">
        <v>50</v>
      </c>
      <c r="B18" s="3" t="s">
        <v>53</v>
      </c>
      <c r="C18" s="4">
        <v>200</v>
      </c>
      <c r="D18" s="4">
        <v>33</v>
      </c>
      <c r="E18" s="4">
        <v>799</v>
      </c>
      <c r="F18" s="4">
        <v>739</v>
      </c>
      <c r="G18" s="4">
        <v>80</v>
      </c>
      <c r="H18" s="4">
        <v>36613</v>
      </c>
      <c r="I18" s="4">
        <v>1187</v>
      </c>
      <c r="J18" s="4">
        <f t="shared" si="0"/>
        <v>274013</v>
      </c>
      <c r="K18" s="3">
        <f t="shared" si="1"/>
        <v>50</v>
      </c>
      <c r="L18" s="7" t="str">
        <f t="shared" si="3"/>
        <v>B&gt;500</v>
      </c>
      <c r="M18" s="8">
        <f t="shared" si="2"/>
        <v>31.96</v>
      </c>
      <c r="N18" s="7" t="str">
        <f t="shared" si="4"/>
        <v>c&gt;30</v>
      </c>
    </row>
    <row r="19" spans="1:14">
      <c r="A19" s="3">
        <v>90</v>
      </c>
      <c r="B19" s="3" t="s">
        <v>86</v>
      </c>
      <c r="C19" s="4">
        <v>300</v>
      </c>
      <c r="D19" s="4">
        <v>30</v>
      </c>
      <c r="E19" s="4">
        <v>798</v>
      </c>
      <c r="F19" s="4">
        <v>777</v>
      </c>
      <c r="G19" s="4">
        <v>38</v>
      </c>
      <c r="H19" s="4">
        <v>1760</v>
      </c>
      <c r="I19" s="4">
        <v>670</v>
      </c>
      <c r="J19" s="4">
        <f t="shared" si="0"/>
        <v>202760</v>
      </c>
      <c r="K19" s="3">
        <f t="shared" si="1"/>
        <v>28</v>
      </c>
      <c r="L19" s="7" t="str">
        <f t="shared" si="3"/>
        <v>B&gt;500</v>
      </c>
      <c r="M19" s="8">
        <f t="shared" si="2"/>
        <v>31.92</v>
      </c>
      <c r="N19" s="7" t="str">
        <f t="shared" si="4"/>
        <v>c&gt;30</v>
      </c>
    </row>
    <row r="20" spans="1:14">
      <c r="A20" s="3">
        <v>70</v>
      </c>
      <c r="B20" s="3" t="s">
        <v>87</v>
      </c>
      <c r="C20" s="4">
        <v>200</v>
      </c>
      <c r="D20" s="4">
        <v>33</v>
      </c>
      <c r="E20" s="4">
        <v>782</v>
      </c>
      <c r="F20" s="4">
        <v>734</v>
      </c>
      <c r="G20" s="4">
        <v>69</v>
      </c>
      <c r="H20" s="4">
        <v>10310</v>
      </c>
      <c r="I20" s="4">
        <v>1256</v>
      </c>
      <c r="J20" s="4">
        <f t="shared" si="0"/>
        <v>261510</v>
      </c>
      <c r="K20" s="3">
        <f t="shared" si="1"/>
        <v>48</v>
      </c>
      <c r="L20" s="7" t="str">
        <f t="shared" si="3"/>
        <v>B&gt;500</v>
      </c>
      <c r="M20" s="8">
        <f t="shared" si="2"/>
        <v>31.28</v>
      </c>
      <c r="N20" s="7" t="str">
        <f t="shared" si="4"/>
        <v>c&gt;30</v>
      </c>
    </row>
    <row r="21" spans="1:14">
      <c r="A21" s="3">
        <v>60</v>
      </c>
      <c r="B21" s="3" t="s">
        <v>45</v>
      </c>
      <c r="C21" s="4">
        <v>215</v>
      </c>
      <c r="D21" s="4">
        <v>50</v>
      </c>
      <c r="E21" s="4">
        <v>760</v>
      </c>
      <c r="F21" s="4">
        <v>740</v>
      </c>
      <c r="G21" s="4">
        <v>62</v>
      </c>
      <c r="H21" s="4">
        <v>43627</v>
      </c>
      <c r="I21" s="4">
        <v>1432</v>
      </c>
      <c r="J21" s="4">
        <f t="shared" si="0"/>
        <v>351507</v>
      </c>
      <c r="K21" s="3">
        <f t="shared" si="1"/>
        <v>40</v>
      </c>
      <c r="L21" s="7" t="str">
        <f t="shared" si="3"/>
        <v>B&gt;500</v>
      </c>
      <c r="M21" s="8">
        <f t="shared" si="2"/>
        <v>30.4</v>
      </c>
      <c r="N21" s="7" t="str">
        <f t="shared" si="4"/>
        <v>c&gt;30</v>
      </c>
    </row>
    <row r="22" spans="1:14">
      <c r="A22" s="3">
        <v>60</v>
      </c>
      <c r="B22" s="3" t="s">
        <v>37</v>
      </c>
      <c r="C22" s="4">
        <v>70</v>
      </c>
      <c r="D22" s="4">
        <v>32</v>
      </c>
      <c r="E22" s="4">
        <v>748</v>
      </c>
      <c r="F22" s="4">
        <v>736</v>
      </c>
      <c r="G22" s="4">
        <v>53</v>
      </c>
      <c r="H22" s="4">
        <v>46232</v>
      </c>
      <c r="I22" s="4">
        <v>740</v>
      </c>
      <c r="J22" s="4">
        <f t="shared" si="0"/>
        <v>98032</v>
      </c>
      <c r="K22" s="3">
        <f t="shared" si="1"/>
        <v>53</v>
      </c>
      <c r="L22" s="7" t="str">
        <f t="shared" si="3"/>
        <v>B&gt;500</v>
      </c>
      <c r="M22" s="8">
        <f t="shared" si="2"/>
        <v>29.92</v>
      </c>
      <c r="N22" s="7" t="str">
        <f t="shared" si="4"/>
        <v>d&gt;20</v>
      </c>
    </row>
    <row r="23" spans="1:14">
      <c r="A23" s="3">
        <v>40</v>
      </c>
      <c r="B23" s="3" t="s">
        <v>68</v>
      </c>
      <c r="C23" s="4">
        <v>160</v>
      </c>
      <c r="D23" s="4">
        <v>32</v>
      </c>
      <c r="E23" s="4">
        <v>690</v>
      </c>
      <c r="F23" s="4">
        <v>647</v>
      </c>
      <c r="G23" s="4">
        <v>53</v>
      </c>
      <c r="H23" s="4">
        <v>20752</v>
      </c>
      <c r="I23" s="4">
        <v>457</v>
      </c>
      <c r="J23" s="4">
        <f t="shared" si="0"/>
        <v>93872</v>
      </c>
      <c r="K23" s="3">
        <f t="shared" si="1"/>
        <v>23</v>
      </c>
      <c r="L23" s="7" t="str">
        <f t="shared" si="3"/>
        <v>B&gt;500</v>
      </c>
      <c r="M23" s="8">
        <f t="shared" si="2"/>
        <v>27.6</v>
      </c>
      <c r="N23" s="7" t="str">
        <f t="shared" si="4"/>
        <v>d&gt;20</v>
      </c>
    </row>
    <row r="24" spans="1:14">
      <c r="A24" s="3">
        <v>30</v>
      </c>
      <c r="B24" s="3" t="s">
        <v>77</v>
      </c>
      <c r="C24" s="4">
        <v>300</v>
      </c>
      <c r="D24" s="4">
        <v>30</v>
      </c>
      <c r="E24" s="4">
        <v>685</v>
      </c>
      <c r="F24" s="4">
        <v>679</v>
      </c>
      <c r="G24" s="4">
        <v>9</v>
      </c>
      <c r="H24" s="4">
        <v>24498</v>
      </c>
      <c r="I24" s="4">
        <v>546</v>
      </c>
      <c r="J24" s="4">
        <f t="shared" si="0"/>
        <v>188298</v>
      </c>
      <c r="K24" s="3">
        <f t="shared" si="1"/>
        <v>26</v>
      </c>
      <c r="L24" s="7" t="str">
        <f t="shared" si="3"/>
        <v>B&gt;500</v>
      </c>
      <c r="M24" s="8">
        <f t="shared" si="2"/>
        <v>27.4</v>
      </c>
      <c r="N24" s="7" t="str">
        <f t="shared" si="4"/>
        <v>d&gt;20</v>
      </c>
    </row>
    <row r="25" spans="1:14">
      <c r="A25" s="3">
        <v>90</v>
      </c>
      <c r="B25" s="3" t="s">
        <v>44</v>
      </c>
      <c r="C25" s="4">
        <v>570</v>
      </c>
      <c r="D25" s="4">
        <v>33</v>
      </c>
      <c r="E25" s="4">
        <v>681</v>
      </c>
      <c r="F25" s="4">
        <v>680</v>
      </c>
      <c r="G25" s="4">
        <v>6</v>
      </c>
      <c r="H25" s="4">
        <v>43259</v>
      </c>
      <c r="I25" s="4">
        <v>345</v>
      </c>
      <c r="J25" s="4">
        <f t="shared" si="0"/>
        <v>239909</v>
      </c>
      <c r="K25" s="3">
        <f t="shared" si="1"/>
        <v>16</v>
      </c>
      <c r="L25" s="7" t="str">
        <f t="shared" si="3"/>
        <v>B&gt;500</v>
      </c>
      <c r="M25" s="8">
        <f t="shared" si="2"/>
        <v>27.24</v>
      </c>
      <c r="N25" s="7" t="str">
        <f t="shared" si="4"/>
        <v>d&gt;20</v>
      </c>
    </row>
    <row r="26" spans="1:14">
      <c r="A26" s="3">
        <v>90</v>
      </c>
      <c r="B26" s="3" t="s">
        <v>9</v>
      </c>
      <c r="C26" s="4">
        <v>50</v>
      </c>
      <c r="D26" s="4">
        <v>90</v>
      </c>
      <c r="E26" s="4">
        <v>643</v>
      </c>
      <c r="F26" s="4">
        <v>641</v>
      </c>
      <c r="G26" s="4">
        <v>8</v>
      </c>
      <c r="H26" s="4">
        <v>22694</v>
      </c>
      <c r="I26" s="4">
        <v>2700</v>
      </c>
      <c r="J26" s="4">
        <f t="shared" si="0"/>
        <v>157694</v>
      </c>
      <c r="K26" s="3">
        <f t="shared" si="1"/>
        <v>43</v>
      </c>
      <c r="L26" s="7" t="str">
        <f t="shared" si="3"/>
        <v>B&gt;500</v>
      </c>
      <c r="M26" s="8">
        <f t="shared" si="2"/>
        <v>25.72</v>
      </c>
      <c r="N26" s="7" t="str">
        <f t="shared" si="4"/>
        <v>d&gt;20</v>
      </c>
    </row>
    <row r="27" spans="1:14">
      <c r="A27" s="3">
        <v>10</v>
      </c>
      <c r="B27" s="3" t="s">
        <v>18</v>
      </c>
      <c r="C27" s="4">
        <v>200</v>
      </c>
      <c r="D27" s="4">
        <v>200</v>
      </c>
      <c r="E27" s="4">
        <v>642</v>
      </c>
      <c r="F27" s="4">
        <v>630</v>
      </c>
      <c r="G27" s="4">
        <v>15</v>
      </c>
      <c r="H27" s="4">
        <v>20771</v>
      </c>
      <c r="I27" s="4">
        <v>4200</v>
      </c>
      <c r="J27" s="4">
        <f t="shared" si="0"/>
        <v>860771</v>
      </c>
      <c r="K27" s="3">
        <f t="shared" si="1"/>
        <v>26</v>
      </c>
      <c r="L27" s="7" t="str">
        <f t="shared" si="3"/>
        <v>B&gt;500</v>
      </c>
      <c r="M27" s="8">
        <f t="shared" si="2"/>
        <v>25.68</v>
      </c>
      <c r="N27" s="7" t="str">
        <f t="shared" si="4"/>
        <v>d&gt;20</v>
      </c>
    </row>
    <row r="28" spans="1:14">
      <c r="A28" s="3">
        <v>50</v>
      </c>
      <c r="B28" s="3" t="s">
        <v>54</v>
      </c>
      <c r="C28" s="4">
        <v>100</v>
      </c>
      <c r="D28" s="4">
        <v>50</v>
      </c>
      <c r="E28" s="4">
        <v>627</v>
      </c>
      <c r="F28" s="4">
        <v>35</v>
      </c>
      <c r="G28" s="4">
        <v>0</v>
      </c>
      <c r="H28" s="4">
        <v>14678</v>
      </c>
      <c r="I28" s="4">
        <v>1942</v>
      </c>
      <c r="J28" s="4">
        <f t="shared" si="0"/>
        <v>208878</v>
      </c>
      <c r="K28" s="3">
        <f t="shared" si="1"/>
        <v>51</v>
      </c>
      <c r="L28" s="7" t="str">
        <f t="shared" si="3"/>
        <v>B&gt;500</v>
      </c>
      <c r="M28" s="8">
        <f t="shared" si="2"/>
        <v>25.08</v>
      </c>
      <c r="N28" s="7" t="str">
        <f t="shared" si="4"/>
        <v>d&gt;20</v>
      </c>
    </row>
    <row r="29" spans="1:14">
      <c r="A29" s="3">
        <v>20</v>
      </c>
      <c r="B29" s="3" t="s">
        <v>32</v>
      </c>
      <c r="C29" s="4">
        <v>25</v>
      </c>
      <c r="D29" s="4">
        <v>40</v>
      </c>
      <c r="E29" s="4">
        <v>623</v>
      </c>
      <c r="F29" s="4">
        <v>346</v>
      </c>
      <c r="G29" s="4">
        <v>379</v>
      </c>
      <c r="H29" s="4">
        <v>4126</v>
      </c>
      <c r="I29" s="4">
        <v>870</v>
      </c>
      <c r="J29" s="4">
        <f t="shared" si="0"/>
        <v>25876</v>
      </c>
      <c r="K29" s="3">
        <f t="shared" si="1"/>
        <v>32</v>
      </c>
      <c r="L29" s="7" t="str">
        <f t="shared" si="3"/>
        <v>B&gt;500</v>
      </c>
      <c r="M29" s="8">
        <f t="shared" si="2"/>
        <v>24.92</v>
      </c>
      <c r="N29" s="7" t="str">
        <f t="shared" si="4"/>
        <v>d&gt;20</v>
      </c>
    </row>
    <row r="30" spans="1:14">
      <c r="A30" s="3">
        <v>20</v>
      </c>
      <c r="B30" s="3" t="s">
        <v>84</v>
      </c>
      <c r="C30" s="4">
        <v>300</v>
      </c>
      <c r="D30" s="4">
        <v>30</v>
      </c>
      <c r="E30" s="4">
        <v>592</v>
      </c>
      <c r="F30" s="4">
        <v>588</v>
      </c>
      <c r="G30" s="4">
        <v>8</v>
      </c>
      <c r="H30" s="4">
        <v>23373</v>
      </c>
      <c r="I30" s="4">
        <v>543</v>
      </c>
      <c r="J30" s="4">
        <f t="shared" si="0"/>
        <v>186273</v>
      </c>
      <c r="K30" s="3">
        <f t="shared" si="1"/>
        <v>25</v>
      </c>
      <c r="L30" s="7" t="str">
        <f t="shared" si="3"/>
        <v>B&gt;500</v>
      </c>
      <c r="M30" s="8">
        <f t="shared" si="2"/>
        <v>23.68</v>
      </c>
      <c r="N30" s="7" t="str">
        <f t="shared" si="4"/>
        <v>d&gt;20</v>
      </c>
    </row>
    <row r="31" spans="1:14">
      <c r="A31" s="3">
        <v>50</v>
      </c>
      <c r="B31" s="3" t="s">
        <v>24</v>
      </c>
      <c r="C31" s="4">
        <v>200</v>
      </c>
      <c r="D31" s="4">
        <v>33</v>
      </c>
      <c r="E31" s="4">
        <v>586</v>
      </c>
      <c r="F31" s="4">
        <v>579</v>
      </c>
      <c r="G31" s="4">
        <v>11</v>
      </c>
      <c r="H31" s="4">
        <v>17087</v>
      </c>
      <c r="I31" s="4">
        <v>1123</v>
      </c>
      <c r="J31" s="4">
        <f t="shared" si="0"/>
        <v>241687</v>
      </c>
      <c r="K31" s="3">
        <f t="shared" si="1"/>
        <v>44</v>
      </c>
      <c r="L31" s="7" t="str">
        <f t="shared" si="3"/>
        <v>B&gt;500</v>
      </c>
      <c r="M31" s="8">
        <f t="shared" si="2"/>
        <v>23.44</v>
      </c>
      <c r="N31" s="7" t="str">
        <f t="shared" si="4"/>
        <v>d&gt;20</v>
      </c>
    </row>
    <row r="32" spans="1:14">
      <c r="A32" s="3">
        <v>20</v>
      </c>
      <c r="B32" s="3" t="s">
        <v>64</v>
      </c>
      <c r="C32" s="4">
        <v>200</v>
      </c>
      <c r="D32" s="4">
        <v>20</v>
      </c>
      <c r="E32" s="4">
        <v>554</v>
      </c>
      <c r="F32" s="4">
        <v>554</v>
      </c>
      <c r="G32" s="4">
        <v>0</v>
      </c>
      <c r="H32" s="4">
        <v>7145</v>
      </c>
      <c r="I32" s="4">
        <v>146</v>
      </c>
      <c r="J32" s="4">
        <f t="shared" si="0"/>
        <v>36345</v>
      </c>
      <c r="K32" s="3">
        <f t="shared" si="1"/>
        <v>11</v>
      </c>
      <c r="L32" s="7" t="str">
        <f t="shared" si="3"/>
        <v>B&gt;500</v>
      </c>
      <c r="M32" s="8">
        <f t="shared" si="2"/>
        <v>22.16</v>
      </c>
      <c r="N32" s="7" t="str">
        <f t="shared" si="4"/>
        <v>d&gt;20</v>
      </c>
    </row>
    <row r="33" spans="1:14">
      <c r="A33" s="3">
        <v>30</v>
      </c>
      <c r="B33" s="3" t="s">
        <v>75</v>
      </c>
      <c r="C33" s="4">
        <v>100</v>
      </c>
      <c r="D33" s="4">
        <v>33</v>
      </c>
      <c r="E33" s="4">
        <v>523</v>
      </c>
      <c r="F33" s="4">
        <v>487</v>
      </c>
      <c r="G33" s="4">
        <v>44</v>
      </c>
      <c r="H33" s="4">
        <v>11276</v>
      </c>
      <c r="I33" s="4">
        <v>680</v>
      </c>
      <c r="J33" s="4">
        <f t="shared" si="0"/>
        <v>79276</v>
      </c>
      <c r="K33" s="3">
        <f t="shared" si="1"/>
        <v>29</v>
      </c>
      <c r="L33" s="7" t="str">
        <f t="shared" si="3"/>
        <v>B&gt;500</v>
      </c>
      <c r="M33" s="8">
        <f t="shared" si="2"/>
        <v>20.92</v>
      </c>
      <c r="N33" s="7" t="str">
        <f t="shared" si="4"/>
        <v>d&gt;20</v>
      </c>
    </row>
    <row r="34" spans="1:14">
      <c r="A34" s="3">
        <v>30</v>
      </c>
      <c r="B34" s="3" t="s">
        <v>76</v>
      </c>
      <c r="C34" s="4">
        <v>200</v>
      </c>
      <c r="D34" s="4">
        <v>30</v>
      </c>
      <c r="E34" s="4">
        <v>515</v>
      </c>
      <c r="F34" s="4">
        <v>511</v>
      </c>
      <c r="G34" s="4">
        <v>7</v>
      </c>
      <c r="H34" s="4">
        <v>13575</v>
      </c>
      <c r="I34" s="4">
        <v>976</v>
      </c>
      <c r="J34" s="4">
        <f t="shared" ref="J34:J65" si="5">H34+(I34*C34)</f>
        <v>208775</v>
      </c>
      <c r="K34" s="3">
        <f t="shared" ref="K34:K65" si="6">ROUNDUP((J34/C34/D34)*12/10,0)</f>
        <v>42</v>
      </c>
      <c r="L34" s="7" t="str">
        <f t="shared" si="3"/>
        <v>B&gt;500</v>
      </c>
      <c r="M34" s="8">
        <f t="shared" ref="M34:M65" si="7">E34/25</f>
        <v>20.6</v>
      </c>
      <c r="N34" s="7" t="str">
        <f t="shared" si="4"/>
        <v>d&gt;20</v>
      </c>
    </row>
    <row r="35" spans="1:14">
      <c r="A35" s="3">
        <v>10</v>
      </c>
      <c r="B35" s="3" t="s">
        <v>7</v>
      </c>
      <c r="C35" s="4">
        <v>600</v>
      </c>
      <c r="D35" s="4">
        <v>33</v>
      </c>
      <c r="E35" s="4">
        <v>486</v>
      </c>
      <c r="F35" s="4">
        <v>485</v>
      </c>
      <c r="G35" s="4">
        <v>1</v>
      </c>
      <c r="H35" s="4">
        <v>21133</v>
      </c>
      <c r="I35" s="4">
        <v>600</v>
      </c>
      <c r="J35" s="4">
        <f t="shared" si="5"/>
        <v>381133</v>
      </c>
      <c r="K35" s="3">
        <f t="shared" si="6"/>
        <v>24</v>
      </c>
      <c r="L35" s="7" t="str">
        <f t="shared" si="3"/>
        <v>C&gt;100</v>
      </c>
      <c r="M35" s="8">
        <f t="shared" si="7"/>
        <v>19.440000000000001</v>
      </c>
      <c r="N35" s="7" t="str">
        <f t="shared" si="4"/>
        <v>e&gt;10</v>
      </c>
    </row>
    <row r="36" spans="1:14">
      <c r="A36" s="3">
        <v>10</v>
      </c>
      <c r="B36" s="3" t="s">
        <v>17</v>
      </c>
      <c r="C36" s="4">
        <v>120</v>
      </c>
      <c r="D36" s="4">
        <v>33</v>
      </c>
      <c r="E36" s="4">
        <v>475</v>
      </c>
      <c r="F36" s="4">
        <v>473</v>
      </c>
      <c r="G36" s="4">
        <v>6</v>
      </c>
      <c r="H36" s="4">
        <v>11152</v>
      </c>
      <c r="I36" s="4">
        <v>1080</v>
      </c>
      <c r="J36" s="4">
        <f t="shared" si="5"/>
        <v>140752</v>
      </c>
      <c r="K36" s="3">
        <f t="shared" si="6"/>
        <v>43</v>
      </c>
      <c r="L36" s="7" t="str">
        <f t="shared" si="3"/>
        <v>C&gt;100</v>
      </c>
      <c r="M36" s="8">
        <f t="shared" si="7"/>
        <v>19</v>
      </c>
      <c r="N36" s="7" t="str">
        <f t="shared" si="4"/>
        <v>e&gt;10</v>
      </c>
    </row>
    <row r="37" spans="1:14">
      <c r="A37" s="3">
        <v>90</v>
      </c>
      <c r="B37" s="3" t="s">
        <v>83</v>
      </c>
      <c r="C37" s="4">
        <v>260</v>
      </c>
      <c r="D37" s="4">
        <v>20</v>
      </c>
      <c r="E37" s="4">
        <v>459</v>
      </c>
      <c r="F37" s="4">
        <v>459</v>
      </c>
      <c r="G37" s="4">
        <v>3</v>
      </c>
      <c r="H37" s="4">
        <v>13058</v>
      </c>
      <c r="I37" s="4">
        <v>480</v>
      </c>
      <c r="J37" s="4">
        <f t="shared" si="5"/>
        <v>137858</v>
      </c>
      <c r="K37" s="3">
        <f t="shared" si="6"/>
        <v>32</v>
      </c>
      <c r="L37" s="7" t="str">
        <f t="shared" si="3"/>
        <v>C&gt;100</v>
      </c>
      <c r="M37" s="8">
        <f t="shared" si="7"/>
        <v>18.36</v>
      </c>
      <c r="N37" s="7" t="str">
        <f t="shared" si="4"/>
        <v>e&gt;10</v>
      </c>
    </row>
    <row r="38" spans="1:14">
      <c r="A38" s="3">
        <v>10</v>
      </c>
      <c r="B38" s="3" t="s">
        <v>35</v>
      </c>
      <c r="C38" s="4">
        <v>20</v>
      </c>
      <c r="D38" s="4">
        <v>40</v>
      </c>
      <c r="E38" s="4">
        <v>444</v>
      </c>
      <c r="F38" s="4">
        <v>190</v>
      </c>
      <c r="G38" s="4">
        <v>294</v>
      </c>
      <c r="H38" s="4">
        <v>1751</v>
      </c>
      <c r="I38" s="4">
        <v>420</v>
      </c>
      <c r="J38" s="4">
        <f t="shared" si="5"/>
        <v>10151</v>
      </c>
      <c r="K38" s="3">
        <f t="shared" si="6"/>
        <v>16</v>
      </c>
      <c r="L38" s="7" t="str">
        <f t="shared" si="3"/>
        <v>C&gt;100</v>
      </c>
      <c r="M38" s="8">
        <f t="shared" si="7"/>
        <v>17.760000000000002</v>
      </c>
      <c r="N38" s="7" t="str">
        <f t="shared" si="4"/>
        <v>e&gt;10</v>
      </c>
    </row>
    <row r="39" spans="1:14">
      <c r="A39" s="3">
        <v>30</v>
      </c>
      <c r="B39" s="3" t="s">
        <v>58</v>
      </c>
      <c r="C39" s="4">
        <v>60</v>
      </c>
      <c r="D39" s="4">
        <v>33</v>
      </c>
      <c r="E39" s="4">
        <v>440</v>
      </c>
      <c r="F39" s="4">
        <v>440</v>
      </c>
      <c r="G39" s="4">
        <v>0</v>
      </c>
      <c r="H39" s="4">
        <v>9599</v>
      </c>
      <c r="I39" s="4">
        <v>534</v>
      </c>
      <c r="J39" s="4">
        <f t="shared" si="5"/>
        <v>41639</v>
      </c>
      <c r="K39" s="3">
        <f t="shared" si="6"/>
        <v>26</v>
      </c>
      <c r="L39" s="7" t="str">
        <f t="shared" si="3"/>
        <v>C&gt;100</v>
      </c>
      <c r="M39" s="8">
        <f t="shared" si="7"/>
        <v>17.600000000000001</v>
      </c>
      <c r="N39" s="7" t="str">
        <f t="shared" si="4"/>
        <v>e&gt;10</v>
      </c>
    </row>
    <row r="40" spans="1:14">
      <c r="A40" s="3">
        <v>50</v>
      </c>
      <c r="B40" s="3" t="s">
        <v>13</v>
      </c>
      <c r="C40" s="4">
        <v>500</v>
      </c>
      <c r="D40" s="4">
        <v>33</v>
      </c>
      <c r="E40" s="4">
        <v>438</v>
      </c>
      <c r="F40" s="4">
        <v>438</v>
      </c>
      <c r="G40" s="4">
        <v>0</v>
      </c>
      <c r="H40" s="4">
        <v>17705</v>
      </c>
      <c r="I40" s="4">
        <v>50</v>
      </c>
      <c r="J40" s="4">
        <f t="shared" si="5"/>
        <v>42705</v>
      </c>
      <c r="K40" s="3">
        <f t="shared" si="6"/>
        <v>4</v>
      </c>
      <c r="L40" s="7" t="str">
        <f t="shared" si="3"/>
        <v>C&gt;100</v>
      </c>
      <c r="M40" s="8">
        <f t="shared" si="7"/>
        <v>17.52</v>
      </c>
      <c r="N40" s="7" t="str">
        <f t="shared" si="4"/>
        <v>e&gt;10</v>
      </c>
    </row>
    <row r="41" spans="1:14">
      <c r="A41" s="3">
        <v>60</v>
      </c>
      <c r="B41" s="3" t="s">
        <v>46</v>
      </c>
      <c r="C41" s="4">
        <v>215</v>
      </c>
      <c r="D41" s="4">
        <v>50</v>
      </c>
      <c r="E41" s="4">
        <v>425</v>
      </c>
      <c r="F41" s="4">
        <v>424</v>
      </c>
      <c r="G41" s="4">
        <v>3</v>
      </c>
      <c r="H41" s="4">
        <v>13068</v>
      </c>
      <c r="I41" s="4">
        <v>860</v>
      </c>
      <c r="J41" s="4">
        <f t="shared" si="5"/>
        <v>197968</v>
      </c>
      <c r="K41" s="3">
        <f t="shared" si="6"/>
        <v>23</v>
      </c>
      <c r="L41" s="7" t="str">
        <f t="shared" si="3"/>
        <v>C&gt;100</v>
      </c>
      <c r="M41" s="8">
        <f t="shared" si="7"/>
        <v>17</v>
      </c>
      <c r="N41" s="7" t="str">
        <f t="shared" si="4"/>
        <v>e&gt;10</v>
      </c>
    </row>
    <row r="42" spans="1:14">
      <c r="A42" s="3">
        <v>10</v>
      </c>
      <c r="B42" s="3" t="s">
        <v>48</v>
      </c>
      <c r="C42" s="4">
        <v>90</v>
      </c>
      <c r="D42" s="4">
        <v>40</v>
      </c>
      <c r="E42" s="4">
        <v>423</v>
      </c>
      <c r="F42" s="4">
        <v>413</v>
      </c>
      <c r="G42" s="4">
        <v>17</v>
      </c>
      <c r="H42" s="4">
        <v>8819</v>
      </c>
      <c r="I42" s="4">
        <v>1432</v>
      </c>
      <c r="J42" s="4">
        <f t="shared" si="5"/>
        <v>137699</v>
      </c>
      <c r="K42" s="3">
        <f t="shared" si="6"/>
        <v>46</v>
      </c>
      <c r="L42" s="7" t="str">
        <f t="shared" si="3"/>
        <v>C&gt;100</v>
      </c>
      <c r="M42" s="8">
        <f t="shared" si="7"/>
        <v>16.920000000000002</v>
      </c>
      <c r="N42" s="7" t="str">
        <f t="shared" si="4"/>
        <v>e&gt;10</v>
      </c>
    </row>
    <row r="43" spans="1:14">
      <c r="A43" s="3">
        <v>30</v>
      </c>
      <c r="B43" s="3" t="s">
        <v>70</v>
      </c>
      <c r="C43" s="4">
        <v>300</v>
      </c>
      <c r="D43" s="4">
        <v>20</v>
      </c>
      <c r="E43" s="4">
        <v>397</v>
      </c>
      <c r="F43" s="4">
        <v>343</v>
      </c>
      <c r="G43" s="4">
        <v>63</v>
      </c>
      <c r="H43" s="4">
        <v>23982</v>
      </c>
      <c r="I43" s="4">
        <v>603</v>
      </c>
      <c r="J43" s="4">
        <f t="shared" si="5"/>
        <v>204882</v>
      </c>
      <c r="K43" s="3">
        <f t="shared" si="6"/>
        <v>41</v>
      </c>
      <c r="L43" s="7" t="str">
        <f t="shared" si="3"/>
        <v>C&gt;100</v>
      </c>
      <c r="M43" s="8">
        <f t="shared" si="7"/>
        <v>15.88</v>
      </c>
      <c r="N43" s="7" t="str">
        <f t="shared" si="4"/>
        <v>e&gt;10</v>
      </c>
    </row>
    <row r="44" spans="1:14">
      <c r="A44" s="3">
        <v>90</v>
      </c>
      <c r="B44" s="3" t="s">
        <v>49</v>
      </c>
      <c r="C44" s="4">
        <v>260</v>
      </c>
      <c r="D44" s="4">
        <v>20</v>
      </c>
      <c r="E44" s="4">
        <v>392</v>
      </c>
      <c r="F44" s="4">
        <v>392</v>
      </c>
      <c r="G44" s="4">
        <v>1</v>
      </c>
      <c r="H44" s="4">
        <v>6453</v>
      </c>
      <c r="I44" s="4">
        <v>260</v>
      </c>
      <c r="J44" s="4">
        <f t="shared" si="5"/>
        <v>74053</v>
      </c>
      <c r="K44" s="3">
        <f t="shared" si="6"/>
        <v>18</v>
      </c>
      <c r="L44" s="7" t="str">
        <f t="shared" si="3"/>
        <v>C&gt;100</v>
      </c>
      <c r="M44" s="8">
        <f t="shared" si="7"/>
        <v>15.68</v>
      </c>
      <c r="N44" s="7" t="str">
        <f t="shared" si="4"/>
        <v>e&gt;10</v>
      </c>
    </row>
    <row r="45" spans="1:14">
      <c r="A45" s="3">
        <v>10</v>
      </c>
      <c r="B45" s="3" t="s">
        <v>5</v>
      </c>
      <c r="C45" s="4">
        <v>40</v>
      </c>
      <c r="D45" s="4">
        <v>250</v>
      </c>
      <c r="E45" s="4">
        <v>390</v>
      </c>
      <c r="F45" s="4">
        <v>201</v>
      </c>
      <c r="G45" s="4">
        <v>203</v>
      </c>
      <c r="H45" s="4">
        <v>3006</v>
      </c>
      <c r="I45" s="4">
        <v>12400</v>
      </c>
      <c r="J45" s="4">
        <f t="shared" si="5"/>
        <v>499006</v>
      </c>
      <c r="K45" s="3">
        <f t="shared" si="6"/>
        <v>60</v>
      </c>
      <c r="L45" s="7" t="str">
        <f t="shared" si="3"/>
        <v>C&gt;100</v>
      </c>
      <c r="M45" s="8">
        <f t="shared" si="7"/>
        <v>15.6</v>
      </c>
      <c r="N45" s="7" t="str">
        <f t="shared" si="4"/>
        <v>e&gt;10</v>
      </c>
    </row>
    <row r="46" spans="1:14">
      <c r="A46" s="3">
        <v>90</v>
      </c>
      <c r="B46" s="3" t="s">
        <v>3</v>
      </c>
      <c r="C46" s="4">
        <v>40</v>
      </c>
      <c r="D46" s="4">
        <v>350</v>
      </c>
      <c r="E46" s="4">
        <v>379</v>
      </c>
      <c r="F46" s="4">
        <v>261</v>
      </c>
      <c r="G46" s="4">
        <v>138</v>
      </c>
      <c r="H46" s="4">
        <v>3660</v>
      </c>
      <c r="I46" s="4">
        <v>8560</v>
      </c>
      <c r="J46" s="4">
        <f t="shared" si="5"/>
        <v>346060</v>
      </c>
      <c r="K46" s="3">
        <f t="shared" si="6"/>
        <v>30</v>
      </c>
      <c r="L46" s="7" t="str">
        <f t="shared" si="3"/>
        <v>C&gt;100</v>
      </c>
      <c r="M46" s="8">
        <f t="shared" si="7"/>
        <v>15.16</v>
      </c>
      <c r="N46" s="7" t="str">
        <f t="shared" si="4"/>
        <v>e&gt;10</v>
      </c>
    </row>
    <row r="47" spans="1:14">
      <c r="A47" s="3">
        <v>90</v>
      </c>
      <c r="B47" s="3" t="s">
        <v>50</v>
      </c>
      <c r="C47" s="4">
        <v>130</v>
      </c>
      <c r="D47" s="4">
        <v>20</v>
      </c>
      <c r="E47" s="4">
        <v>344</v>
      </c>
      <c r="F47" s="4">
        <v>344</v>
      </c>
      <c r="G47" s="4">
        <v>1</v>
      </c>
      <c r="H47" s="4">
        <v>4308</v>
      </c>
      <c r="I47" s="4">
        <v>130</v>
      </c>
      <c r="J47" s="4">
        <f t="shared" si="5"/>
        <v>21208</v>
      </c>
      <c r="K47" s="3">
        <f t="shared" si="6"/>
        <v>10</v>
      </c>
      <c r="L47" s="7" t="str">
        <f t="shared" si="3"/>
        <v>C&gt;100</v>
      </c>
      <c r="M47" s="8">
        <f t="shared" si="7"/>
        <v>13.76</v>
      </c>
      <c r="N47" s="7" t="str">
        <f t="shared" si="4"/>
        <v>e&gt;10</v>
      </c>
    </row>
    <row r="48" spans="1:14">
      <c r="A48" s="3">
        <v>50</v>
      </c>
      <c r="B48" s="3" t="s">
        <v>2</v>
      </c>
      <c r="C48" s="4">
        <v>5</v>
      </c>
      <c r="D48" s="4">
        <v>100</v>
      </c>
      <c r="E48" s="4">
        <v>325</v>
      </c>
      <c r="F48" s="4">
        <v>325</v>
      </c>
      <c r="G48" s="4">
        <v>0</v>
      </c>
      <c r="H48" s="4">
        <v>5205</v>
      </c>
      <c r="I48" s="4">
        <v>2000</v>
      </c>
      <c r="J48" s="4">
        <f t="shared" si="5"/>
        <v>15205</v>
      </c>
      <c r="K48" s="3">
        <f t="shared" si="6"/>
        <v>37</v>
      </c>
      <c r="L48" s="7" t="str">
        <f t="shared" si="3"/>
        <v>C&gt;100</v>
      </c>
      <c r="M48" s="8">
        <f t="shared" si="7"/>
        <v>13</v>
      </c>
      <c r="N48" s="7" t="str">
        <f t="shared" si="4"/>
        <v>e&gt;10</v>
      </c>
    </row>
    <row r="49" spans="1:14">
      <c r="A49" s="3">
        <v>90</v>
      </c>
      <c r="B49" s="3" t="s">
        <v>39</v>
      </c>
      <c r="C49" s="4">
        <v>40</v>
      </c>
      <c r="D49" s="4">
        <v>40</v>
      </c>
      <c r="E49" s="4">
        <v>318</v>
      </c>
      <c r="F49" s="4">
        <v>262</v>
      </c>
      <c r="G49" s="4">
        <v>82</v>
      </c>
      <c r="H49" s="4">
        <v>3920</v>
      </c>
      <c r="I49" s="4">
        <v>1345</v>
      </c>
      <c r="J49" s="4">
        <f t="shared" si="5"/>
        <v>57720</v>
      </c>
      <c r="K49" s="3">
        <f t="shared" si="6"/>
        <v>44</v>
      </c>
      <c r="L49" s="7" t="str">
        <f t="shared" si="3"/>
        <v>C&gt;100</v>
      </c>
      <c r="M49" s="8">
        <f t="shared" si="7"/>
        <v>12.72</v>
      </c>
      <c r="N49" s="7" t="str">
        <f t="shared" si="4"/>
        <v>e&gt;10</v>
      </c>
    </row>
    <row r="50" spans="1:14">
      <c r="A50" s="3">
        <v>90</v>
      </c>
      <c r="B50" s="3" t="s">
        <v>81</v>
      </c>
      <c r="C50" s="4">
        <v>50</v>
      </c>
      <c r="D50" s="4">
        <v>36</v>
      </c>
      <c r="E50" s="4">
        <v>303</v>
      </c>
      <c r="F50" s="4">
        <v>214</v>
      </c>
      <c r="G50" s="4">
        <v>97</v>
      </c>
      <c r="H50" s="4">
        <v>3438</v>
      </c>
      <c r="I50" s="4">
        <v>1289</v>
      </c>
      <c r="J50" s="4">
        <f t="shared" si="5"/>
        <v>67888</v>
      </c>
      <c r="K50" s="3">
        <f t="shared" si="6"/>
        <v>46</v>
      </c>
      <c r="L50" s="7" t="str">
        <f t="shared" si="3"/>
        <v>C&gt;100</v>
      </c>
      <c r="M50" s="8">
        <f t="shared" si="7"/>
        <v>12.12</v>
      </c>
      <c r="N50" s="7" t="str">
        <f t="shared" si="4"/>
        <v>e&gt;10</v>
      </c>
    </row>
    <row r="51" spans="1:14">
      <c r="A51" s="3">
        <v>50</v>
      </c>
      <c r="B51" s="3" t="s">
        <v>85</v>
      </c>
      <c r="C51" s="4">
        <v>300</v>
      </c>
      <c r="D51" s="4">
        <v>30</v>
      </c>
      <c r="E51" s="4">
        <v>290</v>
      </c>
      <c r="F51" s="4">
        <v>290</v>
      </c>
      <c r="G51" s="4">
        <v>0</v>
      </c>
      <c r="H51" s="4">
        <v>6320</v>
      </c>
      <c r="I51" s="4">
        <v>302</v>
      </c>
      <c r="J51" s="4">
        <f t="shared" si="5"/>
        <v>96920</v>
      </c>
      <c r="K51" s="3">
        <f t="shared" si="6"/>
        <v>13</v>
      </c>
      <c r="L51" s="7" t="str">
        <f t="shared" si="3"/>
        <v>C&gt;100</v>
      </c>
      <c r="M51" s="8">
        <f t="shared" si="7"/>
        <v>11.6</v>
      </c>
      <c r="N51" s="7" t="str">
        <f t="shared" si="4"/>
        <v>e&gt;10</v>
      </c>
    </row>
    <row r="52" spans="1:14">
      <c r="A52" s="3">
        <v>10</v>
      </c>
      <c r="B52" s="3" t="s">
        <v>8</v>
      </c>
      <c r="C52" s="4">
        <v>300</v>
      </c>
      <c r="D52" s="4">
        <v>33</v>
      </c>
      <c r="E52" s="4">
        <v>227</v>
      </c>
      <c r="F52" s="4">
        <v>227</v>
      </c>
      <c r="G52" s="4">
        <v>0</v>
      </c>
      <c r="H52" s="4">
        <v>4506</v>
      </c>
      <c r="I52" s="4">
        <v>100</v>
      </c>
      <c r="J52" s="4">
        <f t="shared" si="5"/>
        <v>34506</v>
      </c>
      <c r="K52" s="3">
        <f t="shared" si="6"/>
        <v>5</v>
      </c>
      <c r="L52" s="7" t="str">
        <f t="shared" si="3"/>
        <v>C&gt;100</v>
      </c>
      <c r="M52" s="8">
        <f t="shared" si="7"/>
        <v>9.08</v>
      </c>
      <c r="N52" s="7" t="str">
        <f t="shared" si="4"/>
        <v>e&gt;10</v>
      </c>
    </row>
    <row r="53" spans="1:14">
      <c r="A53" s="3">
        <v>90</v>
      </c>
      <c r="B53" s="3" t="s">
        <v>38</v>
      </c>
      <c r="C53" s="4">
        <v>80</v>
      </c>
      <c r="D53" s="4">
        <v>33</v>
      </c>
      <c r="E53" s="4">
        <v>218</v>
      </c>
      <c r="F53" s="4">
        <v>214</v>
      </c>
      <c r="G53" s="4">
        <v>8</v>
      </c>
      <c r="H53" s="4">
        <v>3521</v>
      </c>
      <c r="I53" s="4">
        <v>720</v>
      </c>
      <c r="J53" s="4">
        <f t="shared" si="5"/>
        <v>61121</v>
      </c>
      <c r="K53" s="3">
        <f t="shared" si="6"/>
        <v>28</v>
      </c>
      <c r="L53" s="7" t="str">
        <f t="shared" si="3"/>
        <v>C&gt;100</v>
      </c>
      <c r="M53" s="8">
        <f t="shared" si="7"/>
        <v>8.7200000000000006</v>
      </c>
      <c r="N53" s="7" t="str">
        <f t="shared" si="4"/>
        <v>e&gt;10</v>
      </c>
    </row>
    <row r="54" spans="1:14">
      <c r="A54" s="3">
        <v>20</v>
      </c>
      <c r="B54" s="3" t="s">
        <v>1</v>
      </c>
      <c r="C54" s="4">
        <v>20</v>
      </c>
      <c r="D54" s="4">
        <v>33</v>
      </c>
      <c r="E54" s="4">
        <v>200</v>
      </c>
      <c r="F54" s="4">
        <v>200</v>
      </c>
      <c r="G54" s="4">
        <v>2</v>
      </c>
      <c r="H54" s="4">
        <v>2343</v>
      </c>
      <c r="I54" s="4">
        <v>108</v>
      </c>
      <c r="J54" s="4">
        <f t="shared" si="5"/>
        <v>4503</v>
      </c>
      <c r="K54" s="3">
        <f t="shared" si="6"/>
        <v>9</v>
      </c>
      <c r="L54" s="7" t="str">
        <f t="shared" si="3"/>
        <v>C&gt;100</v>
      </c>
      <c r="M54" s="8">
        <f t="shared" si="7"/>
        <v>8</v>
      </c>
      <c r="N54" s="7" t="str">
        <f t="shared" si="4"/>
        <v>e&gt;10</v>
      </c>
    </row>
    <row r="55" spans="1:14">
      <c r="A55" s="3">
        <v>50</v>
      </c>
      <c r="B55" s="3" t="s">
        <v>12</v>
      </c>
      <c r="C55" s="4">
        <v>500</v>
      </c>
      <c r="D55" s="4">
        <v>40</v>
      </c>
      <c r="E55" s="4">
        <v>199</v>
      </c>
      <c r="F55" s="4">
        <v>199</v>
      </c>
      <c r="G55" s="4">
        <v>0</v>
      </c>
      <c r="H55" s="4">
        <v>2947</v>
      </c>
      <c r="I55" s="4">
        <v>80</v>
      </c>
      <c r="J55" s="4">
        <f t="shared" si="5"/>
        <v>42947</v>
      </c>
      <c r="K55" s="3">
        <f t="shared" si="6"/>
        <v>3</v>
      </c>
      <c r="L55" s="7" t="str">
        <f t="shared" si="3"/>
        <v>C&gt;100</v>
      </c>
      <c r="M55" s="8">
        <f t="shared" si="7"/>
        <v>7.96</v>
      </c>
      <c r="N55" s="7" t="str">
        <f t="shared" si="4"/>
        <v>e&gt;10</v>
      </c>
    </row>
    <row r="56" spans="1:14">
      <c r="A56" s="3">
        <v>20</v>
      </c>
      <c r="B56" s="3" t="s">
        <v>63</v>
      </c>
      <c r="C56" s="4">
        <v>75</v>
      </c>
      <c r="D56" s="4">
        <v>33</v>
      </c>
      <c r="E56" s="4">
        <v>189</v>
      </c>
      <c r="F56" s="4">
        <v>188</v>
      </c>
      <c r="G56" s="4">
        <v>1</v>
      </c>
      <c r="H56" s="4">
        <v>2035</v>
      </c>
      <c r="I56" s="4">
        <v>150</v>
      </c>
      <c r="J56" s="4">
        <f t="shared" si="5"/>
        <v>13285</v>
      </c>
      <c r="K56" s="3">
        <f t="shared" si="6"/>
        <v>7</v>
      </c>
      <c r="L56" s="7" t="str">
        <f t="shared" si="3"/>
        <v>C&gt;100</v>
      </c>
      <c r="M56" s="8">
        <f t="shared" si="7"/>
        <v>7.56</v>
      </c>
      <c r="N56" s="7" t="str">
        <f t="shared" si="4"/>
        <v>e&gt;10</v>
      </c>
    </row>
    <row r="57" spans="1:14">
      <c r="A57" s="3">
        <v>20</v>
      </c>
      <c r="B57" s="3" t="s">
        <v>6</v>
      </c>
      <c r="C57" s="4">
        <v>300</v>
      </c>
      <c r="D57" s="4">
        <v>20</v>
      </c>
      <c r="E57" s="4">
        <v>182</v>
      </c>
      <c r="F57" s="4">
        <v>182</v>
      </c>
      <c r="G57" s="4">
        <v>0</v>
      </c>
      <c r="H57" s="4">
        <v>3693</v>
      </c>
      <c r="I57" s="4">
        <v>200</v>
      </c>
      <c r="J57" s="4">
        <f t="shared" si="5"/>
        <v>63693</v>
      </c>
      <c r="K57" s="3">
        <f t="shared" si="6"/>
        <v>13</v>
      </c>
      <c r="L57" s="7" t="str">
        <f t="shared" si="3"/>
        <v>C&gt;100</v>
      </c>
      <c r="M57" s="8">
        <f t="shared" si="7"/>
        <v>7.28</v>
      </c>
      <c r="N57" s="7" t="str">
        <f t="shared" si="4"/>
        <v>e&gt;10</v>
      </c>
    </row>
    <row r="58" spans="1:14">
      <c r="A58" s="3">
        <v>90</v>
      </c>
      <c r="B58" s="3" t="s">
        <v>65</v>
      </c>
      <c r="C58" s="4">
        <v>200</v>
      </c>
      <c r="D58" s="4">
        <v>20</v>
      </c>
      <c r="E58" s="4">
        <v>177</v>
      </c>
      <c r="F58" s="4">
        <v>177</v>
      </c>
      <c r="G58" s="4">
        <v>0</v>
      </c>
      <c r="H58" s="4">
        <v>1661</v>
      </c>
      <c r="I58" s="4">
        <v>92</v>
      </c>
      <c r="J58" s="4">
        <f t="shared" si="5"/>
        <v>20061</v>
      </c>
      <c r="K58" s="3">
        <f t="shared" si="6"/>
        <v>7</v>
      </c>
      <c r="L58" s="7" t="str">
        <f t="shared" si="3"/>
        <v>C&gt;100</v>
      </c>
      <c r="M58" s="8">
        <f t="shared" si="7"/>
        <v>7.08</v>
      </c>
      <c r="N58" s="7" t="str">
        <f t="shared" si="4"/>
        <v>e&gt;10</v>
      </c>
    </row>
    <row r="59" spans="1:14">
      <c r="A59" s="3">
        <v>50</v>
      </c>
      <c r="B59" s="3" t="s">
        <v>51</v>
      </c>
      <c r="C59" s="4">
        <v>130</v>
      </c>
      <c r="D59" s="4">
        <v>20</v>
      </c>
      <c r="E59" s="4">
        <v>160</v>
      </c>
      <c r="F59" s="4">
        <v>160</v>
      </c>
      <c r="G59" s="4">
        <v>0</v>
      </c>
      <c r="H59" s="4">
        <v>1114</v>
      </c>
      <c r="I59" s="4">
        <v>60</v>
      </c>
      <c r="J59" s="4">
        <f t="shared" si="5"/>
        <v>8914</v>
      </c>
      <c r="K59" s="3">
        <f t="shared" si="6"/>
        <v>5</v>
      </c>
      <c r="L59" s="7" t="str">
        <f t="shared" si="3"/>
        <v>C&gt;100</v>
      </c>
      <c r="M59" s="8">
        <f t="shared" si="7"/>
        <v>6.4</v>
      </c>
      <c r="N59" s="7" t="str">
        <f t="shared" si="4"/>
        <v>e&gt;10</v>
      </c>
    </row>
    <row r="60" spans="1:14">
      <c r="A60" s="3">
        <v>90</v>
      </c>
      <c r="B60" s="3" t="s">
        <v>52</v>
      </c>
      <c r="C60" s="4">
        <v>260</v>
      </c>
      <c r="D60" s="4">
        <v>20</v>
      </c>
      <c r="E60" s="4">
        <v>96</v>
      </c>
      <c r="F60" s="4">
        <v>96</v>
      </c>
      <c r="G60" s="4">
        <v>0</v>
      </c>
      <c r="H60" s="4">
        <v>803</v>
      </c>
      <c r="I60" s="4">
        <v>50</v>
      </c>
      <c r="J60" s="4">
        <f t="shared" si="5"/>
        <v>13803</v>
      </c>
      <c r="K60" s="3">
        <f t="shared" si="6"/>
        <v>4</v>
      </c>
      <c r="L60" s="7" t="str">
        <f t="shared" si="3"/>
        <v>D&gt;25</v>
      </c>
      <c r="M60" s="8">
        <f t="shared" si="7"/>
        <v>3.84</v>
      </c>
      <c r="N60" s="7" t="str">
        <f t="shared" si="4"/>
        <v>e&gt;10</v>
      </c>
    </row>
    <row r="61" spans="1:14">
      <c r="A61" s="3">
        <v>20</v>
      </c>
      <c r="B61" s="3" t="s">
        <v>30</v>
      </c>
      <c r="C61" s="4">
        <v>200</v>
      </c>
      <c r="D61" s="4">
        <v>33</v>
      </c>
      <c r="E61" s="4">
        <v>91</v>
      </c>
      <c r="F61" s="4">
        <v>90</v>
      </c>
      <c r="G61" s="4">
        <v>1</v>
      </c>
      <c r="H61" s="4">
        <v>1192</v>
      </c>
      <c r="I61" s="4">
        <v>200</v>
      </c>
      <c r="J61" s="4">
        <f t="shared" si="5"/>
        <v>41192</v>
      </c>
      <c r="K61" s="3">
        <f t="shared" si="6"/>
        <v>8</v>
      </c>
      <c r="L61" s="7" t="str">
        <f t="shared" si="3"/>
        <v>D&gt;25</v>
      </c>
      <c r="M61" s="8">
        <f t="shared" si="7"/>
        <v>3.64</v>
      </c>
      <c r="N61" s="7" t="str">
        <f t="shared" si="4"/>
        <v>e&gt;10</v>
      </c>
    </row>
    <row r="62" spans="1:14">
      <c r="A62" s="3">
        <v>70</v>
      </c>
      <c r="B62" s="3" t="s">
        <v>62</v>
      </c>
      <c r="C62" s="4">
        <v>75</v>
      </c>
      <c r="D62" s="4">
        <v>20</v>
      </c>
      <c r="E62" s="4">
        <v>88</v>
      </c>
      <c r="F62" s="4">
        <v>88</v>
      </c>
      <c r="G62" s="4">
        <v>0</v>
      </c>
      <c r="H62" s="4">
        <v>717</v>
      </c>
      <c r="I62" s="4">
        <v>120</v>
      </c>
      <c r="J62" s="4">
        <f t="shared" si="5"/>
        <v>9717</v>
      </c>
      <c r="K62" s="3">
        <f t="shared" si="6"/>
        <v>8</v>
      </c>
      <c r="L62" s="7" t="str">
        <f t="shared" si="3"/>
        <v>D&gt;25</v>
      </c>
      <c r="M62" s="8">
        <f t="shared" si="7"/>
        <v>3.52</v>
      </c>
      <c r="N62" s="7" t="str">
        <f t="shared" si="4"/>
        <v>e&gt;10</v>
      </c>
    </row>
    <row r="63" spans="1:14">
      <c r="A63" s="3">
        <v>50</v>
      </c>
      <c r="B63" s="3" t="s">
        <v>56</v>
      </c>
      <c r="C63" s="4">
        <v>100</v>
      </c>
      <c r="D63" s="4">
        <v>33</v>
      </c>
      <c r="E63" s="4">
        <v>86</v>
      </c>
      <c r="F63" s="4">
        <v>86</v>
      </c>
      <c r="G63" s="4">
        <v>0</v>
      </c>
      <c r="H63" s="4">
        <v>1045</v>
      </c>
      <c r="I63" s="4">
        <v>96</v>
      </c>
      <c r="J63" s="4">
        <f t="shared" si="5"/>
        <v>10645</v>
      </c>
      <c r="K63" s="3">
        <f t="shared" si="6"/>
        <v>4</v>
      </c>
      <c r="L63" s="7" t="str">
        <f t="shared" si="3"/>
        <v>D&gt;25</v>
      </c>
      <c r="M63" s="8">
        <f t="shared" si="7"/>
        <v>3.44</v>
      </c>
      <c r="N63" s="7" t="str">
        <f t="shared" si="4"/>
        <v>e&gt;10</v>
      </c>
    </row>
    <row r="64" spans="1:14">
      <c r="A64" s="3">
        <v>60</v>
      </c>
      <c r="B64" s="3" t="s">
        <v>47</v>
      </c>
      <c r="C64" s="4">
        <v>40</v>
      </c>
      <c r="D64" s="4">
        <v>53</v>
      </c>
      <c r="E64" s="4">
        <v>75</v>
      </c>
      <c r="F64" s="4">
        <v>73</v>
      </c>
      <c r="G64" s="4">
        <v>3</v>
      </c>
      <c r="H64" s="4">
        <v>705</v>
      </c>
      <c r="I64" s="4">
        <v>160</v>
      </c>
      <c r="J64" s="4">
        <f t="shared" si="5"/>
        <v>7105</v>
      </c>
      <c r="K64" s="3">
        <f t="shared" si="6"/>
        <v>5</v>
      </c>
      <c r="L64" s="7" t="str">
        <f t="shared" si="3"/>
        <v>D&gt;25</v>
      </c>
      <c r="M64" s="8">
        <f t="shared" si="7"/>
        <v>3</v>
      </c>
      <c r="N64" s="7" t="str">
        <f t="shared" si="4"/>
        <v>e&gt;10</v>
      </c>
    </row>
    <row r="65" spans="1:14">
      <c r="A65" s="3">
        <v>30</v>
      </c>
      <c r="B65" s="3" t="s">
        <v>71</v>
      </c>
      <c r="C65" s="4">
        <v>40</v>
      </c>
      <c r="D65" s="4">
        <v>40</v>
      </c>
      <c r="E65" s="4">
        <v>65</v>
      </c>
      <c r="F65" s="4">
        <v>60</v>
      </c>
      <c r="G65" s="4">
        <v>18</v>
      </c>
      <c r="H65" s="4">
        <v>1029</v>
      </c>
      <c r="I65" s="4">
        <v>840</v>
      </c>
      <c r="J65" s="4">
        <f t="shared" si="5"/>
        <v>34629</v>
      </c>
      <c r="K65" s="3">
        <f t="shared" si="6"/>
        <v>26</v>
      </c>
      <c r="L65" s="7" t="str">
        <f t="shared" si="3"/>
        <v>D&gt;25</v>
      </c>
      <c r="M65" s="8">
        <f t="shared" si="7"/>
        <v>2.6</v>
      </c>
      <c r="N65" s="7" t="str">
        <f t="shared" si="4"/>
        <v>e&gt;10</v>
      </c>
    </row>
    <row r="66" spans="1:14">
      <c r="A66" s="3">
        <v>90</v>
      </c>
      <c r="B66" s="3" t="s">
        <v>78</v>
      </c>
      <c r="C66" s="4">
        <v>160</v>
      </c>
      <c r="D66" s="4">
        <v>40</v>
      </c>
      <c r="E66" s="4">
        <v>47</v>
      </c>
      <c r="F66" s="4">
        <v>41</v>
      </c>
      <c r="G66" s="4">
        <v>11</v>
      </c>
      <c r="H66" s="4">
        <v>2197</v>
      </c>
      <c r="I66" s="4">
        <v>1040</v>
      </c>
      <c r="J66" s="4">
        <f t="shared" ref="J66:J91" si="8">H66+(I66*C66)</f>
        <v>168597</v>
      </c>
      <c r="K66" s="3">
        <f t="shared" ref="K66:K91" si="9">ROUNDUP((J66/C66/D66)*12/10,0)</f>
        <v>32</v>
      </c>
      <c r="L66" s="7" t="str">
        <f t="shared" si="3"/>
        <v>D&gt;25</v>
      </c>
      <c r="M66" s="8">
        <f t="shared" ref="M66:M91" si="10">E66/25</f>
        <v>1.88</v>
      </c>
      <c r="N66" s="7" t="str">
        <f t="shared" si="4"/>
        <v>e&gt;10</v>
      </c>
    </row>
    <row r="67" spans="1:14">
      <c r="A67" s="3">
        <v>60</v>
      </c>
      <c r="B67" s="3" t="s">
        <v>60</v>
      </c>
      <c r="C67" s="4">
        <v>100</v>
      </c>
      <c r="D67" s="4">
        <v>33</v>
      </c>
      <c r="E67" s="4">
        <v>41</v>
      </c>
      <c r="F67" s="4">
        <v>41</v>
      </c>
      <c r="G67" s="4">
        <v>0</v>
      </c>
      <c r="H67" s="4">
        <v>254</v>
      </c>
      <c r="I67" s="4">
        <v>40</v>
      </c>
      <c r="J67" s="4">
        <f t="shared" si="8"/>
        <v>4254</v>
      </c>
      <c r="K67" s="3">
        <f t="shared" si="9"/>
        <v>2</v>
      </c>
      <c r="L67" s="7" t="str">
        <f t="shared" ref="L67:L91" si="11">IF(E67&gt;=1000,"A&gt;1000",IF(E67&gt;=500,"B&gt;500",IF(E67&gt;=100,"C&gt;100",IF(E67&gt;25,"D&gt;25","E&lt;25"))))</f>
        <v>D&gt;25</v>
      </c>
      <c r="M67" s="8">
        <f t="shared" si="10"/>
        <v>1.64</v>
      </c>
      <c r="N67" s="7" t="str">
        <f t="shared" ref="N67:N91" si="12">IF(M67&gt;50,"a&gt;50",IF(M67&gt;40,"b&gt;40",IF(M67&gt;30,"c&gt;30",IF(M67&gt;20,"d&gt;20",IF(E67&gt;10,"e&gt;10","f&gt;0")))))</f>
        <v>e&gt;10</v>
      </c>
    </row>
    <row r="68" spans="1:14">
      <c r="A68" s="3">
        <v>50</v>
      </c>
      <c r="B68" s="3" t="s">
        <v>21</v>
      </c>
      <c r="C68" s="4">
        <v>10</v>
      </c>
      <c r="D68" s="4">
        <v>33</v>
      </c>
      <c r="E68" s="4">
        <v>39</v>
      </c>
      <c r="F68" s="4">
        <v>39</v>
      </c>
      <c r="G68" s="4">
        <v>0</v>
      </c>
      <c r="H68" s="4">
        <v>97</v>
      </c>
      <c r="I68" s="4">
        <v>1200</v>
      </c>
      <c r="J68" s="4">
        <f t="shared" si="8"/>
        <v>12097</v>
      </c>
      <c r="K68" s="3">
        <f t="shared" si="9"/>
        <v>44</v>
      </c>
      <c r="L68" s="7" t="str">
        <f t="shared" si="11"/>
        <v>D&gt;25</v>
      </c>
      <c r="M68" s="8">
        <f t="shared" si="10"/>
        <v>1.56</v>
      </c>
      <c r="N68" s="7" t="str">
        <f t="shared" si="12"/>
        <v>e&gt;10</v>
      </c>
    </row>
    <row r="69" spans="1:14">
      <c r="A69" s="3">
        <v>30</v>
      </c>
      <c r="B69" s="3" t="s">
        <v>57</v>
      </c>
      <c r="C69" s="4">
        <v>40</v>
      </c>
      <c r="D69" s="4">
        <v>33</v>
      </c>
      <c r="E69" s="4">
        <v>36</v>
      </c>
      <c r="F69" s="4">
        <v>36</v>
      </c>
      <c r="G69" s="4">
        <v>0</v>
      </c>
      <c r="H69" s="4">
        <v>336</v>
      </c>
      <c r="I69" s="4">
        <v>45</v>
      </c>
      <c r="J69" s="4">
        <f t="shared" si="8"/>
        <v>2136</v>
      </c>
      <c r="K69" s="3">
        <f t="shared" si="9"/>
        <v>2</v>
      </c>
      <c r="L69" s="7" t="str">
        <f t="shared" si="11"/>
        <v>D&gt;25</v>
      </c>
      <c r="M69" s="8">
        <f t="shared" si="10"/>
        <v>1.44</v>
      </c>
      <c r="N69" s="7" t="str">
        <f t="shared" si="12"/>
        <v>e&gt;10</v>
      </c>
    </row>
    <row r="70" spans="1:14">
      <c r="A70" s="3">
        <v>50</v>
      </c>
      <c r="B70" s="3" t="s">
        <v>10</v>
      </c>
      <c r="C70" s="4">
        <v>200</v>
      </c>
      <c r="D70" s="4">
        <v>20</v>
      </c>
      <c r="E70" s="4">
        <v>30</v>
      </c>
      <c r="F70" s="4">
        <v>30</v>
      </c>
      <c r="G70" s="4">
        <v>0</v>
      </c>
      <c r="H70" s="4">
        <v>276</v>
      </c>
      <c r="I70" s="4">
        <v>40</v>
      </c>
      <c r="J70" s="4">
        <f t="shared" si="8"/>
        <v>8276</v>
      </c>
      <c r="K70" s="3">
        <f t="shared" si="9"/>
        <v>3</v>
      </c>
      <c r="L70" s="7" t="str">
        <f t="shared" si="11"/>
        <v>D&gt;25</v>
      </c>
      <c r="M70" s="8">
        <f t="shared" si="10"/>
        <v>1.2</v>
      </c>
      <c r="N70" s="7" t="str">
        <f t="shared" si="12"/>
        <v>e&gt;10</v>
      </c>
    </row>
    <row r="71" spans="1:14">
      <c r="A71" s="3">
        <v>50</v>
      </c>
      <c r="B71" s="3" t="s">
        <v>22</v>
      </c>
      <c r="C71" s="4">
        <v>10</v>
      </c>
      <c r="D71" s="4">
        <v>33</v>
      </c>
      <c r="E71" s="4">
        <v>30</v>
      </c>
      <c r="F71" s="4">
        <v>30</v>
      </c>
      <c r="G71" s="4">
        <v>0</v>
      </c>
      <c r="H71" s="4">
        <v>102</v>
      </c>
      <c r="I71" s="4">
        <v>300</v>
      </c>
      <c r="J71" s="4">
        <f t="shared" si="8"/>
        <v>3102</v>
      </c>
      <c r="K71" s="3">
        <f t="shared" si="9"/>
        <v>12</v>
      </c>
      <c r="L71" s="7" t="str">
        <f t="shared" si="11"/>
        <v>D&gt;25</v>
      </c>
      <c r="M71" s="8">
        <f t="shared" si="10"/>
        <v>1.2</v>
      </c>
      <c r="N71" s="7" t="str">
        <f t="shared" si="12"/>
        <v>e&gt;10</v>
      </c>
    </row>
    <row r="72" spans="1:14">
      <c r="A72" s="3">
        <v>30</v>
      </c>
      <c r="B72" s="3" t="s">
        <v>74</v>
      </c>
      <c r="C72" s="4">
        <v>120</v>
      </c>
      <c r="D72" s="4">
        <v>33</v>
      </c>
      <c r="E72" s="4">
        <v>26</v>
      </c>
      <c r="F72" s="4">
        <v>26</v>
      </c>
      <c r="G72" s="4">
        <v>1</v>
      </c>
      <c r="H72" s="4">
        <v>297</v>
      </c>
      <c r="I72" s="4">
        <v>120</v>
      </c>
      <c r="J72" s="4">
        <f t="shared" si="8"/>
        <v>14697</v>
      </c>
      <c r="K72" s="3">
        <f t="shared" si="9"/>
        <v>5</v>
      </c>
      <c r="L72" s="7" t="str">
        <f t="shared" si="11"/>
        <v>D&gt;25</v>
      </c>
      <c r="M72" s="8">
        <f t="shared" si="10"/>
        <v>1.04</v>
      </c>
      <c r="N72" s="7" t="str">
        <f t="shared" si="12"/>
        <v>e&gt;10</v>
      </c>
    </row>
    <row r="73" spans="1:14">
      <c r="A73" s="3">
        <v>90</v>
      </c>
      <c r="B73" s="3" t="s">
        <v>19</v>
      </c>
      <c r="C73" s="4">
        <v>10</v>
      </c>
      <c r="D73" s="4">
        <v>20</v>
      </c>
      <c r="E73" s="4">
        <v>25</v>
      </c>
      <c r="F73" s="4">
        <v>24</v>
      </c>
      <c r="G73" s="4">
        <v>1</v>
      </c>
      <c r="H73" s="4">
        <v>56</v>
      </c>
      <c r="I73" s="4">
        <v>10</v>
      </c>
      <c r="J73" s="4">
        <f t="shared" si="8"/>
        <v>156</v>
      </c>
      <c r="K73" s="3">
        <f t="shared" si="9"/>
        <v>1</v>
      </c>
      <c r="L73" s="7" t="str">
        <f t="shared" si="11"/>
        <v>E&lt;25</v>
      </c>
      <c r="M73" s="8">
        <f t="shared" si="10"/>
        <v>1</v>
      </c>
      <c r="N73" s="7" t="str">
        <f t="shared" si="12"/>
        <v>e&gt;10</v>
      </c>
    </row>
    <row r="74" spans="1:14">
      <c r="A74" s="3">
        <v>30</v>
      </c>
      <c r="B74" s="3" t="s">
        <v>79</v>
      </c>
      <c r="C74" s="4">
        <v>70</v>
      </c>
      <c r="D74" s="4">
        <v>54</v>
      </c>
      <c r="E74" s="4">
        <v>22</v>
      </c>
      <c r="F74" s="4">
        <v>19</v>
      </c>
      <c r="G74" s="4">
        <v>12</v>
      </c>
      <c r="H74" s="4">
        <v>515</v>
      </c>
      <c r="I74" s="4">
        <v>2030</v>
      </c>
      <c r="J74" s="4">
        <f t="shared" si="8"/>
        <v>142615</v>
      </c>
      <c r="K74" s="3">
        <f t="shared" si="9"/>
        <v>46</v>
      </c>
      <c r="L74" s="7" t="str">
        <f t="shared" si="11"/>
        <v>E&lt;25</v>
      </c>
      <c r="M74" s="8">
        <f t="shared" si="10"/>
        <v>0.88</v>
      </c>
      <c r="N74" s="7" t="str">
        <f t="shared" si="12"/>
        <v>e&gt;10</v>
      </c>
    </row>
    <row r="75" spans="1:14">
      <c r="A75" s="3">
        <v>90</v>
      </c>
      <c r="B75" s="3" t="s">
        <v>61</v>
      </c>
      <c r="C75" s="4">
        <v>160</v>
      </c>
      <c r="D75" s="4">
        <v>32</v>
      </c>
      <c r="E75" s="4">
        <v>20</v>
      </c>
      <c r="F75" s="4">
        <v>20</v>
      </c>
      <c r="G75" s="4">
        <v>1</v>
      </c>
      <c r="H75" s="4">
        <v>662</v>
      </c>
      <c r="I75" s="4">
        <v>160</v>
      </c>
      <c r="J75" s="4">
        <f t="shared" si="8"/>
        <v>26262</v>
      </c>
      <c r="K75" s="3">
        <f t="shared" si="9"/>
        <v>7</v>
      </c>
      <c r="L75" s="7" t="str">
        <f t="shared" si="11"/>
        <v>E&lt;25</v>
      </c>
      <c r="M75" s="8">
        <f t="shared" si="10"/>
        <v>0.8</v>
      </c>
      <c r="N75" s="7" t="str">
        <f t="shared" si="12"/>
        <v>e&gt;10</v>
      </c>
    </row>
    <row r="76" spans="1:14">
      <c r="A76" s="3">
        <v>90</v>
      </c>
      <c r="B76" s="3" t="s">
        <v>25</v>
      </c>
      <c r="C76" s="4">
        <v>200</v>
      </c>
      <c r="D76" s="4">
        <v>33</v>
      </c>
      <c r="E76" s="4">
        <v>13</v>
      </c>
      <c r="F76" s="4">
        <v>10</v>
      </c>
      <c r="G76" s="4">
        <v>13</v>
      </c>
      <c r="H76" s="4">
        <v>1100</v>
      </c>
      <c r="I76" s="4">
        <v>1200</v>
      </c>
      <c r="J76" s="4">
        <f t="shared" si="8"/>
        <v>241100</v>
      </c>
      <c r="K76" s="3">
        <f t="shared" si="9"/>
        <v>44</v>
      </c>
      <c r="L76" s="7" t="str">
        <f t="shared" si="11"/>
        <v>E&lt;25</v>
      </c>
      <c r="M76" s="8">
        <f t="shared" si="10"/>
        <v>0.52</v>
      </c>
      <c r="N76" s="7" t="str">
        <f t="shared" si="12"/>
        <v>e&gt;10</v>
      </c>
    </row>
    <row r="77" spans="1:14">
      <c r="A77" s="3">
        <v>10</v>
      </c>
      <c r="B77" s="3" t="s">
        <v>15</v>
      </c>
      <c r="C77" s="4">
        <v>40</v>
      </c>
      <c r="D77" s="4">
        <v>100</v>
      </c>
      <c r="E77" s="4">
        <v>12</v>
      </c>
      <c r="F77" s="4">
        <v>6</v>
      </c>
      <c r="G77" s="4">
        <v>10</v>
      </c>
      <c r="H77" s="4">
        <v>120</v>
      </c>
      <c r="I77" s="4">
        <v>3680</v>
      </c>
      <c r="J77" s="4">
        <f t="shared" si="8"/>
        <v>147320</v>
      </c>
      <c r="K77" s="3">
        <f t="shared" si="9"/>
        <v>45</v>
      </c>
      <c r="L77" s="7" t="str">
        <f t="shared" si="11"/>
        <v>E&lt;25</v>
      </c>
      <c r="M77" s="8">
        <f t="shared" si="10"/>
        <v>0.48</v>
      </c>
      <c r="N77" s="7" t="str">
        <f t="shared" si="12"/>
        <v>e&gt;10</v>
      </c>
    </row>
    <row r="78" spans="1:14">
      <c r="A78" s="3">
        <v>30</v>
      </c>
      <c r="B78" s="3" t="s">
        <v>80</v>
      </c>
      <c r="C78" s="4">
        <v>154</v>
      </c>
      <c r="D78" s="4">
        <v>33</v>
      </c>
      <c r="E78" s="4">
        <v>12</v>
      </c>
      <c r="F78" s="4">
        <v>12</v>
      </c>
      <c r="G78" s="4">
        <v>1</v>
      </c>
      <c r="H78" s="4">
        <v>306</v>
      </c>
      <c r="I78" s="4">
        <v>154</v>
      </c>
      <c r="J78" s="4">
        <f t="shared" si="8"/>
        <v>24022</v>
      </c>
      <c r="K78" s="3">
        <f t="shared" si="9"/>
        <v>6</v>
      </c>
      <c r="L78" s="7" t="str">
        <f t="shared" si="11"/>
        <v>E&lt;25</v>
      </c>
      <c r="M78" s="8">
        <f t="shared" si="10"/>
        <v>0.48</v>
      </c>
      <c r="N78" s="7" t="str">
        <f t="shared" si="12"/>
        <v>e&gt;10</v>
      </c>
    </row>
    <row r="79" spans="1:14">
      <c r="A79" s="3">
        <v>40</v>
      </c>
      <c r="B79" s="3" t="s">
        <v>29</v>
      </c>
      <c r="C79" s="4">
        <v>200</v>
      </c>
      <c r="D79" s="4">
        <v>30</v>
      </c>
      <c r="E79" s="4">
        <v>11</v>
      </c>
      <c r="F79" s="4">
        <v>5</v>
      </c>
      <c r="G79" s="4">
        <v>10</v>
      </c>
      <c r="H79" s="4">
        <v>500</v>
      </c>
      <c r="I79" s="4">
        <v>350</v>
      </c>
      <c r="J79" s="4">
        <f t="shared" si="8"/>
        <v>70500</v>
      </c>
      <c r="K79" s="3">
        <f t="shared" si="9"/>
        <v>15</v>
      </c>
      <c r="L79" s="7" t="str">
        <f t="shared" si="11"/>
        <v>E&lt;25</v>
      </c>
      <c r="M79" s="8">
        <f t="shared" si="10"/>
        <v>0.44</v>
      </c>
      <c r="N79" s="7" t="str">
        <f t="shared" si="12"/>
        <v>e&gt;10</v>
      </c>
    </row>
    <row r="80" spans="1:14">
      <c r="A80" s="3">
        <v>30</v>
      </c>
      <c r="B80" s="3" t="s">
        <v>75</v>
      </c>
      <c r="C80" s="4">
        <v>120</v>
      </c>
      <c r="D80" s="4">
        <v>33</v>
      </c>
      <c r="E80" s="4">
        <v>11</v>
      </c>
      <c r="F80" s="4">
        <v>11</v>
      </c>
      <c r="G80" s="4">
        <v>0</v>
      </c>
      <c r="H80" s="4">
        <v>373</v>
      </c>
      <c r="I80" s="4">
        <v>230</v>
      </c>
      <c r="J80" s="4">
        <f t="shared" si="8"/>
        <v>27973</v>
      </c>
      <c r="K80" s="3">
        <f t="shared" si="9"/>
        <v>9</v>
      </c>
      <c r="L80" s="7" t="str">
        <f t="shared" si="11"/>
        <v>E&lt;25</v>
      </c>
      <c r="M80" s="8">
        <f t="shared" si="10"/>
        <v>0.44</v>
      </c>
      <c r="N80" s="7" t="str">
        <f t="shared" si="12"/>
        <v>e&gt;10</v>
      </c>
    </row>
    <row r="81" spans="1:14">
      <c r="A81" s="3">
        <v>90</v>
      </c>
      <c r="B81" s="3" t="s">
        <v>26</v>
      </c>
      <c r="C81" s="4">
        <v>120</v>
      </c>
      <c r="D81" s="4">
        <v>32</v>
      </c>
      <c r="E81" s="4">
        <v>10</v>
      </c>
      <c r="F81" s="4">
        <v>10</v>
      </c>
      <c r="G81" s="4">
        <v>9</v>
      </c>
      <c r="H81" s="4">
        <v>390</v>
      </c>
      <c r="I81" s="4">
        <v>1200</v>
      </c>
      <c r="J81" s="4">
        <f t="shared" si="8"/>
        <v>144390</v>
      </c>
      <c r="K81" s="3">
        <f t="shared" si="9"/>
        <v>46</v>
      </c>
      <c r="L81" s="7" t="str">
        <f t="shared" si="11"/>
        <v>E&lt;25</v>
      </c>
      <c r="M81" s="8">
        <f t="shared" si="10"/>
        <v>0.4</v>
      </c>
      <c r="N81" s="7" t="str">
        <f t="shared" si="12"/>
        <v>f&gt;0</v>
      </c>
    </row>
    <row r="82" spans="1:14">
      <c r="A82" s="3">
        <v>30</v>
      </c>
      <c r="B82" s="3" t="s">
        <v>28</v>
      </c>
      <c r="C82" s="4">
        <v>300</v>
      </c>
      <c r="D82" s="4">
        <v>30</v>
      </c>
      <c r="E82" s="4">
        <v>10</v>
      </c>
      <c r="F82" s="4">
        <v>10</v>
      </c>
      <c r="G82" s="4">
        <v>10</v>
      </c>
      <c r="H82" s="4">
        <v>1500</v>
      </c>
      <c r="I82" s="4">
        <v>513</v>
      </c>
      <c r="J82" s="4">
        <f t="shared" si="8"/>
        <v>155400</v>
      </c>
      <c r="K82" s="3">
        <f t="shared" si="9"/>
        <v>21</v>
      </c>
      <c r="L82" s="7" t="str">
        <f t="shared" si="11"/>
        <v>E&lt;25</v>
      </c>
      <c r="M82" s="8">
        <f t="shared" si="10"/>
        <v>0.4</v>
      </c>
      <c r="N82" s="7" t="str">
        <f t="shared" si="12"/>
        <v>f&gt;0</v>
      </c>
    </row>
    <row r="83" spans="1:14">
      <c r="A83" s="3">
        <v>30</v>
      </c>
      <c r="B83" s="3" t="s">
        <v>72</v>
      </c>
      <c r="C83" s="4">
        <v>40</v>
      </c>
      <c r="D83" s="4">
        <v>40</v>
      </c>
      <c r="E83" s="4">
        <v>10</v>
      </c>
      <c r="F83" s="4">
        <v>10</v>
      </c>
      <c r="G83" s="4">
        <v>0</v>
      </c>
      <c r="H83" s="4">
        <v>88</v>
      </c>
      <c r="I83" s="4">
        <v>128</v>
      </c>
      <c r="J83" s="4">
        <f t="shared" si="8"/>
        <v>5208</v>
      </c>
      <c r="K83" s="3">
        <f t="shared" si="9"/>
        <v>4</v>
      </c>
      <c r="L83" s="7" t="str">
        <f t="shared" si="11"/>
        <v>E&lt;25</v>
      </c>
      <c r="M83" s="8">
        <f t="shared" si="10"/>
        <v>0.4</v>
      </c>
      <c r="N83" s="7" t="str">
        <f t="shared" si="12"/>
        <v>f&gt;0</v>
      </c>
    </row>
    <row r="84" spans="1:14">
      <c r="A84" s="3">
        <v>20</v>
      </c>
      <c r="B84" s="3" t="s">
        <v>31</v>
      </c>
      <c r="C84" s="4">
        <v>9</v>
      </c>
      <c r="D84" s="4">
        <v>35</v>
      </c>
      <c r="E84" s="4">
        <v>7</v>
      </c>
      <c r="F84" s="4">
        <v>7</v>
      </c>
      <c r="G84" s="4">
        <v>7</v>
      </c>
      <c r="H84" s="4">
        <v>25</v>
      </c>
      <c r="I84" s="4">
        <v>522</v>
      </c>
      <c r="J84" s="4">
        <f t="shared" si="8"/>
        <v>4723</v>
      </c>
      <c r="K84" s="3">
        <f t="shared" si="9"/>
        <v>18</v>
      </c>
      <c r="L84" s="7" t="str">
        <f t="shared" si="11"/>
        <v>E&lt;25</v>
      </c>
      <c r="M84" s="8">
        <f t="shared" si="10"/>
        <v>0.28000000000000003</v>
      </c>
      <c r="N84" s="7" t="str">
        <f t="shared" si="12"/>
        <v>f&gt;0</v>
      </c>
    </row>
    <row r="85" spans="1:14">
      <c r="A85" s="3">
        <v>50</v>
      </c>
      <c r="B85" s="3" t="s">
        <v>11</v>
      </c>
      <c r="C85" s="4">
        <v>40</v>
      </c>
      <c r="D85" s="4">
        <v>20</v>
      </c>
      <c r="E85" s="4">
        <v>5</v>
      </c>
      <c r="F85" s="4">
        <v>5</v>
      </c>
      <c r="G85" s="4">
        <v>0</v>
      </c>
      <c r="H85" s="4">
        <v>16</v>
      </c>
      <c r="I85" s="4">
        <v>50</v>
      </c>
      <c r="J85" s="4">
        <f t="shared" si="8"/>
        <v>2016</v>
      </c>
      <c r="K85" s="3">
        <f t="shared" si="9"/>
        <v>4</v>
      </c>
      <c r="L85" s="7" t="str">
        <f t="shared" si="11"/>
        <v>E&lt;25</v>
      </c>
      <c r="M85" s="8">
        <f t="shared" si="10"/>
        <v>0.2</v>
      </c>
      <c r="N85" s="7" t="str">
        <f t="shared" si="12"/>
        <v>f&gt;0</v>
      </c>
    </row>
    <row r="86" spans="1:14">
      <c r="A86" s="3">
        <v>10</v>
      </c>
      <c r="B86" s="3" t="s">
        <v>36</v>
      </c>
      <c r="C86" s="4">
        <v>40</v>
      </c>
      <c r="D86" s="4">
        <v>56</v>
      </c>
      <c r="E86" s="4">
        <v>2</v>
      </c>
      <c r="F86" s="4">
        <v>2</v>
      </c>
      <c r="G86" s="4">
        <v>2</v>
      </c>
      <c r="H86" s="4">
        <v>40</v>
      </c>
      <c r="I86" s="4">
        <v>160</v>
      </c>
      <c r="J86" s="4">
        <f t="shared" si="8"/>
        <v>6440</v>
      </c>
      <c r="K86" s="3">
        <f t="shared" si="9"/>
        <v>4</v>
      </c>
      <c r="L86" s="7" t="str">
        <f t="shared" si="11"/>
        <v>E&lt;25</v>
      </c>
      <c r="M86" s="8">
        <f t="shared" si="10"/>
        <v>0.08</v>
      </c>
      <c r="N86" s="7" t="str">
        <f t="shared" si="12"/>
        <v>f&gt;0</v>
      </c>
    </row>
    <row r="87" spans="1:14">
      <c r="A87" s="3">
        <v>90</v>
      </c>
      <c r="B87" s="3" t="s">
        <v>40</v>
      </c>
      <c r="C87" s="4">
        <v>300</v>
      </c>
      <c r="D87" s="4">
        <v>32</v>
      </c>
      <c r="E87" s="4">
        <v>1</v>
      </c>
      <c r="F87" s="4">
        <v>1</v>
      </c>
      <c r="G87" s="4">
        <v>0</v>
      </c>
      <c r="H87" s="4">
        <v>200</v>
      </c>
      <c r="I87" s="4">
        <v>10</v>
      </c>
      <c r="J87" s="4">
        <f t="shared" si="8"/>
        <v>3200</v>
      </c>
      <c r="K87" s="3">
        <f t="shared" si="9"/>
        <v>1</v>
      </c>
      <c r="L87" s="7" t="str">
        <f t="shared" si="11"/>
        <v>E&lt;25</v>
      </c>
      <c r="M87" s="8">
        <f t="shared" si="10"/>
        <v>0.04</v>
      </c>
      <c r="N87" s="7" t="str">
        <f t="shared" si="12"/>
        <v>f&gt;0</v>
      </c>
    </row>
    <row r="88" spans="1:14">
      <c r="A88" s="3">
        <v>70</v>
      </c>
      <c r="B88" s="3" t="s">
        <v>41</v>
      </c>
      <c r="C88" s="4">
        <v>80</v>
      </c>
      <c r="D88" s="4">
        <v>33</v>
      </c>
      <c r="E88" s="4">
        <v>1</v>
      </c>
      <c r="F88" s="4">
        <v>0</v>
      </c>
      <c r="G88" s="4">
        <v>1</v>
      </c>
      <c r="H88" s="4">
        <v>0</v>
      </c>
      <c r="I88" s="4">
        <v>480</v>
      </c>
      <c r="J88" s="4">
        <f t="shared" si="8"/>
        <v>38400</v>
      </c>
      <c r="K88" s="3">
        <f t="shared" si="9"/>
        <v>18</v>
      </c>
      <c r="L88" s="7" t="str">
        <f t="shared" si="11"/>
        <v>E&lt;25</v>
      </c>
      <c r="M88" s="8">
        <f t="shared" si="10"/>
        <v>0.04</v>
      </c>
      <c r="N88" s="7" t="str">
        <f t="shared" si="12"/>
        <v>f&gt;0</v>
      </c>
    </row>
    <row r="89" spans="1:14">
      <c r="A89" s="3">
        <v>10</v>
      </c>
      <c r="B89" s="3" t="s">
        <v>42</v>
      </c>
      <c r="C89" s="4">
        <v>120</v>
      </c>
      <c r="D89" s="4">
        <v>32</v>
      </c>
      <c r="E89" s="4">
        <v>1</v>
      </c>
      <c r="F89" s="4">
        <v>0</v>
      </c>
      <c r="G89" s="4">
        <v>1</v>
      </c>
      <c r="H89" s="4">
        <v>0</v>
      </c>
      <c r="I89" s="4">
        <v>480</v>
      </c>
      <c r="J89" s="4">
        <f t="shared" si="8"/>
        <v>57600</v>
      </c>
      <c r="K89" s="3">
        <f t="shared" si="9"/>
        <v>18</v>
      </c>
      <c r="L89" s="7" t="str">
        <f t="shared" si="11"/>
        <v>E&lt;25</v>
      </c>
      <c r="M89" s="8">
        <f t="shared" si="10"/>
        <v>0.04</v>
      </c>
      <c r="N89" s="7" t="str">
        <f t="shared" si="12"/>
        <v>f&gt;0</v>
      </c>
    </row>
    <row r="90" spans="1:14">
      <c r="A90" s="3">
        <v>50</v>
      </c>
      <c r="B90" s="3" t="s">
        <v>55</v>
      </c>
      <c r="C90" s="4">
        <v>200</v>
      </c>
      <c r="D90" s="4">
        <v>20</v>
      </c>
      <c r="E90" s="4">
        <v>1</v>
      </c>
      <c r="F90" s="4">
        <v>1</v>
      </c>
      <c r="G90" s="4">
        <v>0</v>
      </c>
      <c r="H90" s="4">
        <v>1</v>
      </c>
      <c r="I90" s="4">
        <v>80</v>
      </c>
      <c r="J90" s="4">
        <f t="shared" si="8"/>
        <v>16001</v>
      </c>
      <c r="K90" s="3">
        <f t="shared" si="9"/>
        <v>5</v>
      </c>
      <c r="L90" s="7" t="str">
        <f t="shared" si="11"/>
        <v>E&lt;25</v>
      </c>
      <c r="M90" s="8">
        <f t="shared" si="10"/>
        <v>0.04</v>
      </c>
      <c r="N90" s="7" t="str">
        <f t="shared" si="12"/>
        <v>f&gt;0</v>
      </c>
    </row>
    <row r="91" spans="1:14">
      <c r="A91" s="3">
        <v>90</v>
      </c>
      <c r="B91" s="3" t="s">
        <v>82</v>
      </c>
      <c r="C91" s="4">
        <v>9</v>
      </c>
      <c r="D91" s="4">
        <v>33</v>
      </c>
      <c r="E91" s="4">
        <v>1</v>
      </c>
      <c r="F91" s="4">
        <v>1</v>
      </c>
      <c r="G91" s="4">
        <v>0</v>
      </c>
      <c r="H91" s="4">
        <v>5</v>
      </c>
      <c r="I91" s="4">
        <v>40</v>
      </c>
      <c r="J91" s="4">
        <f t="shared" si="8"/>
        <v>365</v>
      </c>
      <c r="K91" s="3">
        <f t="shared" si="9"/>
        <v>2</v>
      </c>
      <c r="L91" s="7" t="str">
        <f t="shared" si="11"/>
        <v>E&lt;25</v>
      </c>
      <c r="M91" s="8">
        <f t="shared" si="10"/>
        <v>0.04</v>
      </c>
      <c r="N91" s="7" t="str">
        <f t="shared" si="12"/>
        <v>f&gt;0</v>
      </c>
    </row>
    <row r="92" spans="1:14">
      <c r="E92" s="4">
        <f>SUM(E2:E91)</f>
        <v>37768</v>
      </c>
      <c r="H92" s="4">
        <f>SUM(H2:H91)</f>
        <v>899460</v>
      </c>
      <c r="I92" s="4">
        <f>SUM(I2:I91)</f>
        <v>548847</v>
      </c>
      <c r="J92" s="4">
        <f>SUM(J2:J91)</f>
        <v>15017889</v>
      </c>
      <c r="K92" s="4">
        <f>SUM(K2:K91)</f>
        <v>2267</v>
      </c>
    </row>
  </sheetData>
  <sortState ref="A2:K92">
    <sortCondition descending="1" ref="E2:E92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G11"/>
  <sheetViews>
    <sheetView workbookViewId="0">
      <selection activeCell="A11" sqref="A11"/>
    </sheetView>
  </sheetViews>
  <sheetFormatPr baseColWidth="10" defaultColWidth="11.140625" defaultRowHeight="14.4"/>
  <cols>
    <col min="1" max="1" width="33.85546875" style="3" customWidth="1"/>
    <col min="2" max="2" width="32.42578125" style="3" bestFit="1" customWidth="1"/>
    <col min="3" max="6" width="14.85546875" style="3" customWidth="1"/>
    <col min="7" max="7" width="19.5703125" style="3" customWidth="1"/>
    <col min="8" max="10" width="23.42578125" style="3" bestFit="1" customWidth="1"/>
    <col min="11" max="11" width="24.42578125" style="3" bestFit="1" customWidth="1"/>
    <col min="12" max="12" width="28" style="3" bestFit="1" customWidth="1"/>
    <col min="13" max="16384" width="11.140625" style="3"/>
  </cols>
  <sheetData>
    <row r="1" spans="1:7">
      <c r="A1" s="9" t="s">
        <v>143</v>
      </c>
      <c r="B1" s="9"/>
    </row>
    <row r="2" spans="1:7">
      <c r="B2" s="10" t="s">
        <v>128</v>
      </c>
    </row>
    <row r="3" spans="1:7">
      <c r="A3" s="10" t="s">
        <v>134</v>
      </c>
      <c r="B3" s="15" t="s">
        <v>129</v>
      </c>
      <c r="C3" s="15" t="s">
        <v>130</v>
      </c>
      <c r="D3" s="15" t="s">
        <v>131</v>
      </c>
      <c r="E3" s="15" t="s">
        <v>132</v>
      </c>
      <c r="F3" s="15" t="s">
        <v>133</v>
      </c>
      <c r="G3" s="3" t="s">
        <v>105</v>
      </c>
    </row>
    <row r="4" spans="1:7">
      <c r="A4" s="11" t="s">
        <v>135</v>
      </c>
      <c r="B4" s="4">
        <v>7</v>
      </c>
      <c r="C4" s="4">
        <v>26</v>
      </c>
      <c r="D4" s="4">
        <v>25</v>
      </c>
      <c r="E4" s="4">
        <v>13</v>
      </c>
      <c r="F4" s="4">
        <v>19</v>
      </c>
      <c r="G4" s="4">
        <v>90</v>
      </c>
    </row>
    <row r="5" spans="1:7">
      <c r="A5" s="11" t="s">
        <v>136</v>
      </c>
      <c r="B5" s="4">
        <v>9266</v>
      </c>
      <c r="C5" s="4">
        <v>19297</v>
      </c>
      <c r="D5" s="4">
        <v>8280</v>
      </c>
      <c r="E5" s="4">
        <v>750</v>
      </c>
      <c r="F5" s="4">
        <v>175</v>
      </c>
      <c r="G5" s="4">
        <v>37768</v>
      </c>
    </row>
    <row r="6" spans="1:7">
      <c r="A6" s="11" t="s">
        <v>137</v>
      </c>
      <c r="B6" s="4">
        <v>5282</v>
      </c>
      <c r="C6" s="4">
        <v>16509</v>
      </c>
      <c r="D6" s="4">
        <v>7501</v>
      </c>
      <c r="E6" s="4">
        <v>736</v>
      </c>
      <c r="F6" s="4">
        <v>154</v>
      </c>
      <c r="G6" s="4">
        <v>30182</v>
      </c>
    </row>
    <row r="7" spans="1:7">
      <c r="A7" s="11" t="s">
        <v>138</v>
      </c>
      <c r="B7" s="4">
        <v>4946</v>
      </c>
      <c r="C7" s="4">
        <v>3382</v>
      </c>
      <c r="D7" s="4">
        <v>920</v>
      </c>
      <c r="E7" s="4">
        <v>34</v>
      </c>
      <c r="F7" s="4">
        <v>78</v>
      </c>
      <c r="G7" s="4">
        <v>9360</v>
      </c>
    </row>
    <row r="8" spans="1:7">
      <c r="A8" s="11" t="s">
        <v>139</v>
      </c>
      <c r="B8" s="4">
        <v>152865</v>
      </c>
      <c r="C8" s="4">
        <v>553251</v>
      </c>
      <c r="D8" s="4">
        <v>178397</v>
      </c>
      <c r="E8" s="4">
        <v>9050</v>
      </c>
      <c r="F8" s="4">
        <v>5897</v>
      </c>
      <c r="G8" s="4">
        <v>899460</v>
      </c>
    </row>
    <row r="9" spans="1:7">
      <c r="A9" s="11" t="s">
        <v>140</v>
      </c>
      <c r="B9" s="4">
        <v>409618</v>
      </c>
      <c r="C9" s="4">
        <v>89646</v>
      </c>
      <c r="D9" s="4">
        <v>33855</v>
      </c>
      <c r="E9" s="4">
        <v>4251</v>
      </c>
      <c r="F9" s="4">
        <v>11477</v>
      </c>
      <c r="G9" s="4">
        <v>548847</v>
      </c>
    </row>
    <row r="10" spans="1:7">
      <c r="A10" s="11" t="s">
        <v>141</v>
      </c>
      <c r="B10" s="4">
        <v>279</v>
      </c>
      <c r="C10" s="4">
        <v>929</v>
      </c>
      <c r="D10" s="4">
        <v>590</v>
      </c>
      <c r="E10" s="4">
        <v>155</v>
      </c>
      <c r="F10" s="4">
        <v>314</v>
      </c>
      <c r="G10" s="4">
        <v>2267</v>
      </c>
    </row>
    <row r="11" spans="1:7">
      <c r="A11" s="11" t="s">
        <v>142</v>
      </c>
      <c r="B11" s="4">
        <v>370.64</v>
      </c>
      <c r="C11" s="4">
        <v>771.88</v>
      </c>
      <c r="D11" s="4">
        <v>331.19999999999993</v>
      </c>
      <c r="E11" s="4">
        <v>29.999999999999996</v>
      </c>
      <c r="F11" s="4">
        <v>7.0000000000000027</v>
      </c>
      <c r="G11" s="4">
        <v>1510.7200000000003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2</vt:i4>
      </vt:variant>
    </vt:vector>
  </HeadingPairs>
  <TitlesOfParts>
    <vt:vector size="7" baseType="lpstr">
      <vt:lpstr>datos iniciales</vt:lpstr>
      <vt:lpstr>borrador</vt:lpstr>
      <vt:lpstr>familias subtotales</vt:lpstr>
      <vt:lpstr>ABC (LP total)</vt:lpstr>
      <vt:lpstr>tabla dinamica</vt:lpstr>
      <vt:lpstr>'datos iniciales'!Títulos_a_imprimir</vt:lpstr>
      <vt:lpstr>'familias subtotales'!Títulos_a_imprimir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Usuario</cp:lastModifiedBy>
  <cp:lastPrinted>1999-12-28T11:50:12Z</cp:lastPrinted>
  <dcterms:created xsi:type="dcterms:W3CDTF">1999-12-28T10:55:24Z</dcterms:created>
  <dcterms:modified xsi:type="dcterms:W3CDTF">2020-12-06T13:50:54Z</dcterms:modified>
</cp:coreProperties>
</file>